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553" firstSheet="4" activeTab="4"/>
  </bookViews>
  <sheets>
    <sheet name="завтраки 1-4" sheetId="1" state="hidden" r:id="rId1"/>
    <sheet name="обед" sheetId="2" state="hidden" r:id="rId2"/>
    <sheet name="льготн" sheetId="3" state="hidden" r:id="rId3"/>
    <sheet name="ОВЗ" sheetId="4" state="hidden" r:id="rId4"/>
    <sheet name="завт 1-+4 нояб" sheetId="5" r:id="rId5"/>
  </sheets>
  <definedNames>
    <definedName name="_xlnm.Print_Area" localSheetId="4">'завт 1-+4 нояб'!$A$1:$R$67</definedName>
    <definedName name="_xlnm.Print_Area" localSheetId="0">'завтраки 1-4'!$A$1:$R$66</definedName>
  </definedNames>
  <calcPr calcId="125725"/>
</workbook>
</file>

<file path=xl/calcChain.xml><?xml version="1.0" encoding="utf-8"?>
<calcChain xmlns="http://schemas.openxmlformats.org/spreadsheetml/2006/main">
  <c r="N25" i="5"/>
  <c r="O25"/>
  <c r="P25"/>
  <c r="Q25"/>
  <c r="R25"/>
  <c r="M25"/>
  <c r="G63"/>
  <c r="G65" s="1"/>
  <c r="G66" s="1"/>
  <c r="H63"/>
  <c r="H65" s="1"/>
  <c r="H66" s="1"/>
  <c r="I63"/>
  <c r="I65" s="1"/>
  <c r="I66" s="1"/>
  <c r="F63"/>
  <c r="F65" s="1"/>
  <c r="F66" s="1"/>
  <c r="I50"/>
  <c r="H50"/>
  <c r="G50"/>
  <c r="F50"/>
  <c r="E50"/>
  <c r="E26"/>
  <c r="R63"/>
  <c r="R65" s="1"/>
  <c r="R66" s="1"/>
  <c r="Q63"/>
  <c r="Q65" s="1"/>
  <c r="Q66" s="1"/>
  <c r="P63"/>
  <c r="P65" s="1"/>
  <c r="P66" s="1"/>
  <c r="O63"/>
  <c r="O65" s="1"/>
  <c r="O66" s="1"/>
  <c r="N63"/>
  <c r="R51"/>
  <c r="Q51"/>
  <c r="P51"/>
  <c r="O51"/>
  <c r="N51"/>
  <c r="M51"/>
  <c r="R37"/>
  <c r="Q37"/>
  <c r="P37"/>
  <c r="O37"/>
  <c r="N37"/>
  <c r="I37"/>
  <c r="H37"/>
  <c r="G37"/>
  <c r="F37"/>
  <c r="E37"/>
  <c r="D37"/>
  <c r="I26"/>
  <c r="H26"/>
  <c r="G26"/>
  <c r="F26"/>
  <c r="R13"/>
  <c r="Q13"/>
  <c r="P13"/>
  <c r="O13"/>
  <c r="N13"/>
  <c r="I13"/>
  <c r="H13"/>
  <c r="G13"/>
  <c r="F13"/>
  <c r="E13"/>
  <c r="I50" i="1"/>
  <c r="H50"/>
  <c r="G50"/>
  <c r="F50"/>
  <c r="E50"/>
  <c r="D50"/>
  <c r="R25"/>
  <c r="Q25"/>
  <c r="P25"/>
  <c r="O25"/>
  <c r="N25"/>
  <c r="M25"/>
  <c r="Q66" i="4"/>
  <c r="P66"/>
  <c r="O66"/>
  <c r="N66"/>
  <c r="M66"/>
  <c r="L66"/>
  <c r="H66"/>
  <c r="G66"/>
  <c r="F66"/>
  <c r="E66"/>
  <c r="D66"/>
  <c r="C66"/>
  <c r="Q53"/>
  <c r="P53"/>
  <c r="O53"/>
  <c r="N53"/>
  <c r="M53"/>
  <c r="L53"/>
  <c r="H53"/>
  <c r="G53"/>
  <c r="F53"/>
  <c r="E53"/>
  <c r="D53"/>
  <c r="Q39"/>
  <c r="P39"/>
  <c r="O39"/>
  <c r="N39"/>
  <c r="M39"/>
  <c r="L39"/>
  <c r="H39"/>
  <c r="G39"/>
  <c r="F39"/>
  <c r="E39"/>
  <c r="D39"/>
  <c r="C39"/>
  <c r="Q27"/>
  <c r="P27"/>
  <c r="O27"/>
  <c r="N27"/>
  <c r="M27"/>
  <c r="L27"/>
  <c r="H27"/>
  <c r="G27"/>
  <c r="F27"/>
  <c r="E27"/>
  <c r="D27"/>
  <c r="C27"/>
  <c r="Q14"/>
  <c r="P14"/>
  <c r="O14"/>
  <c r="N14"/>
  <c r="M14"/>
  <c r="H14"/>
  <c r="G14"/>
  <c r="F14"/>
  <c r="E14"/>
  <c r="D14"/>
  <c r="C14"/>
  <c r="H65" i="2"/>
  <c r="G65"/>
  <c r="F65"/>
  <c r="E65"/>
  <c r="D65"/>
  <c r="C65"/>
  <c r="Q53"/>
  <c r="P53"/>
  <c r="O53"/>
  <c r="N53"/>
  <c r="M53"/>
  <c r="L53"/>
  <c r="H53"/>
  <c r="G53"/>
  <c r="F53"/>
  <c r="E53"/>
  <c r="D53"/>
  <c r="Q27"/>
  <c r="P27"/>
  <c r="O27"/>
  <c r="N27"/>
  <c r="M27"/>
  <c r="L27"/>
  <c r="H27"/>
  <c r="G27"/>
  <c r="F27"/>
  <c r="E27"/>
  <c r="D27"/>
  <c r="C27"/>
  <c r="H14"/>
  <c r="G14"/>
  <c r="F14"/>
  <c r="E14"/>
  <c r="D14"/>
  <c r="C14"/>
  <c r="F68" i="4" l="1"/>
  <c r="F69" s="1"/>
  <c r="N68"/>
  <c r="N69" s="1"/>
  <c r="Q68"/>
  <c r="Q69" s="1"/>
  <c r="P68"/>
  <c r="P69" s="1"/>
  <c r="O68"/>
  <c r="O69" s="1"/>
  <c r="H68"/>
  <c r="H69" s="1"/>
  <c r="G68"/>
  <c r="G69" s="1"/>
  <c r="E68"/>
  <c r="E69" s="1"/>
  <c r="R48" i="3"/>
  <c r="Q48"/>
  <c r="P48"/>
  <c r="O48"/>
  <c r="N48"/>
  <c r="M48"/>
  <c r="I48"/>
  <c r="H48"/>
  <c r="G48"/>
  <c r="F48"/>
  <c r="E48"/>
  <c r="D48"/>
  <c r="R13"/>
  <c r="Q13"/>
  <c r="P13"/>
  <c r="O13"/>
  <c r="N13"/>
  <c r="M13"/>
  <c r="R60"/>
  <c r="Q60"/>
  <c r="P60"/>
  <c r="O60"/>
  <c r="N60"/>
  <c r="I60"/>
  <c r="H60"/>
  <c r="G60"/>
  <c r="F60"/>
  <c r="E60"/>
  <c r="D60"/>
  <c r="R36"/>
  <c r="Q36"/>
  <c r="P36"/>
  <c r="O36"/>
  <c r="N36"/>
  <c r="M36"/>
  <c r="I36"/>
  <c r="H36"/>
  <c r="G36"/>
  <c r="F36"/>
  <c r="E36"/>
  <c r="D36"/>
  <c r="R25"/>
  <c r="Q25"/>
  <c r="P25"/>
  <c r="O25"/>
  <c r="N25"/>
  <c r="M25"/>
  <c r="I25"/>
  <c r="H25"/>
  <c r="G25"/>
  <c r="F25"/>
  <c r="E25"/>
  <c r="D25"/>
  <c r="I13"/>
  <c r="H13"/>
  <c r="G13"/>
  <c r="F13"/>
  <c r="E13"/>
  <c r="D13"/>
  <c r="M66" i="2"/>
  <c r="M39"/>
  <c r="N39"/>
  <c r="O39"/>
  <c r="P39"/>
  <c r="Q39"/>
  <c r="L39"/>
  <c r="M14"/>
  <c r="E39"/>
  <c r="F39"/>
  <c r="G39"/>
  <c r="H39"/>
  <c r="D66"/>
  <c r="D39"/>
  <c r="C39"/>
  <c r="Q66"/>
  <c r="P66"/>
  <c r="O66"/>
  <c r="N66"/>
  <c r="L66"/>
  <c r="H66"/>
  <c r="G66"/>
  <c r="F66"/>
  <c r="E66"/>
  <c r="C66"/>
  <c r="Q14"/>
  <c r="Q68" s="1"/>
  <c r="Q69" s="1"/>
  <c r="P14"/>
  <c r="P68" s="1"/>
  <c r="P69" s="1"/>
  <c r="O14"/>
  <c r="O68" s="1"/>
  <c r="O69" s="1"/>
  <c r="N14"/>
  <c r="N68" s="1"/>
  <c r="N69" s="1"/>
  <c r="N62" i="1"/>
  <c r="N51"/>
  <c r="O51"/>
  <c r="P51"/>
  <c r="Q51"/>
  <c r="R51"/>
  <c r="M51"/>
  <c r="N37"/>
  <c r="N13"/>
  <c r="E62"/>
  <c r="F37"/>
  <c r="G37"/>
  <c r="H37"/>
  <c r="I37"/>
  <c r="E37"/>
  <c r="F26"/>
  <c r="G26"/>
  <c r="H26"/>
  <c r="I26"/>
  <c r="E26"/>
  <c r="E13"/>
  <c r="R62"/>
  <c r="Q62"/>
  <c r="P62"/>
  <c r="O62"/>
  <c r="I62"/>
  <c r="H62"/>
  <c r="G62"/>
  <c r="F62"/>
  <c r="D62"/>
  <c r="R37"/>
  <c r="Q37"/>
  <c r="P37"/>
  <c r="O37"/>
  <c r="M37"/>
  <c r="D37"/>
  <c r="D26"/>
  <c r="R13"/>
  <c r="Q13"/>
  <c r="P13"/>
  <c r="O13"/>
  <c r="M13"/>
  <c r="I13"/>
  <c r="H13"/>
  <c r="G13"/>
  <c r="F13"/>
  <c r="D13"/>
  <c r="R62" i="3" l="1"/>
  <c r="R63" s="1"/>
  <c r="Q62"/>
  <c r="Q63" s="1"/>
  <c r="P62"/>
  <c r="P63" s="1"/>
  <c r="O62"/>
  <c r="O63" s="1"/>
  <c r="F62"/>
  <c r="F63" s="1"/>
  <c r="I62"/>
  <c r="I63" s="1"/>
  <c r="H62"/>
  <c r="H63" s="1"/>
  <c r="G62"/>
  <c r="G63" s="1"/>
  <c r="F68" i="2"/>
  <c r="F69" s="1"/>
  <c r="E68"/>
  <c r="E69" s="1"/>
  <c r="H68"/>
  <c r="H69" s="1"/>
  <c r="G68"/>
  <c r="G69" s="1"/>
  <c r="R64" i="1"/>
  <c r="R65" s="1"/>
  <c r="I64"/>
  <c r="I65" s="1"/>
  <c r="Q64"/>
  <c r="Q65" s="1"/>
  <c r="P64"/>
  <c r="P65" s="1"/>
  <c r="O64"/>
  <c r="O65" s="1"/>
  <c r="F64"/>
  <c r="F65" s="1"/>
  <c r="G64"/>
  <c r="G65" s="1"/>
  <c r="H64"/>
  <c r="H65" s="1"/>
</calcChain>
</file>

<file path=xl/sharedStrings.xml><?xml version="1.0" encoding="utf-8"?>
<sst xmlns="http://schemas.openxmlformats.org/spreadsheetml/2006/main" count="874" uniqueCount="105">
  <si>
    <t>Завтрак  Осень-зима (7-11 лет)</t>
  </si>
  <si>
    <t>1 неделя понедельник</t>
  </si>
  <si>
    <t>2 неделя понедельник</t>
  </si>
  <si>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</si>
  <si>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</si>
  <si>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</si>
  <si>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</si>
  <si>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</si>
  <si>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</si>
  <si>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</si>
  <si>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Омлет натуральный</t>
  </si>
  <si>
    <t>Какао с молоком</t>
  </si>
  <si>
    <t>Хлеб пшеничный</t>
  </si>
  <si>
    <t>Итого</t>
  </si>
  <si>
    <t>1 неделя вторник</t>
  </si>
  <si>
    <t>2 неделя вторник</t>
  </si>
  <si>
    <t>150/20</t>
  </si>
  <si>
    <t>Чай с сахаром</t>
  </si>
  <si>
    <t>1 неделя среда</t>
  </si>
  <si>
    <t>2 неделя среда</t>
  </si>
  <si>
    <t>1 неделя четверг</t>
  </si>
  <si>
    <t>2 неделя четверг</t>
  </si>
  <si>
    <t>Икра кабачковая</t>
  </si>
  <si>
    <t xml:space="preserve">Кофейный напиток </t>
  </si>
  <si>
    <t>1 неделя пятница</t>
  </si>
  <si>
    <t>2 неделя пятница</t>
  </si>
  <si>
    <t>Цена блюда, руб</t>
  </si>
  <si>
    <t>Компот из  свежих плодов</t>
  </si>
  <si>
    <t>Зеленый горошек консервированный</t>
  </si>
  <si>
    <t>Каша вязкая молочная "Дружба"</t>
  </si>
  <si>
    <t>Бутерброд горячий с колбасой вареной  и сыром</t>
  </si>
  <si>
    <t>Пюре картофельное</t>
  </si>
  <si>
    <t>Салат из квашеной капусты</t>
  </si>
  <si>
    <t>№ рецептуры</t>
  </si>
  <si>
    <t>Сыр  "Российский" (порциями)</t>
  </si>
  <si>
    <t>Масло  (порциями)</t>
  </si>
  <si>
    <t>Колбаса вареная отварная</t>
  </si>
  <si>
    <t>Каша рассыпчатая гречневая</t>
  </si>
  <si>
    <t>Кукуруза консервированная</t>
  </si>
  <si>
    <t>Кофейный напиток  на молоке сгущенном</t>
  </si>
  <si>
    <t>соотношение</t>
  </si>
  <si>
    <t>Пудинг из творога (запеченный) со сметаной</t>
  </si>
  <si>
    <t>Сосиски молочные</t>
  </si>
  <si>
    <t>Макаронные изделия отварные</t>
  </si>
  <si>
    <t>Каша вязкая молочная рисовая</t>
  </si>
  <si>
    <t>Кондитерское изделие</t>
  </si>
  <si>
    <t>Рыба, тушеная в томате с овощами</t>
  </si>
  <si>
    <t>80/55</t>
  </si>
  <si>
    <t>Овощи соленые (огурцы)</t>
  </si>
  <si>
    <t>Котлеты рубленые из птицы</t>
  </si>
  <si>
    <t>ОБЕД  Осень-зима (7-11 лет)</t>
  </si>
  <si>
    <t>Суп картофельный с рисом</t>
  </si>
  <si>
    <t>Суп картофельный с горохом</t>
  </si>
  <si>
    <t>Котлета из говядины</t>
  </si>
  <si>
    <t>Компот из сухофруктов</t>
  </si>
  <si>
    <t>Икра свекольная</t>
  </si>
  <si>
    <t>Сок фруктовый</t>
  </si>
  <si>
    <t>Хлеб ржаной</t>
  </si>
  <si>
    <t>Борщ с капустой и картофелем</t>
  </si>
  <si>
    <t>Печень, тушенная в соусе</t>
  </si>
  <si>
    <t>80/50</t>
  </si>
  <si>
    <t>Жаркое по-домашнему</t>
  </si>
  <si>
    <t>Картофель отварной</t>
  </si>
  <si>
    <t>Суп-лапша домашняя</t>
  </si>
  <si>
    <t>Шницель рубленный из говядины</t>
  </si>
  <si>
    <t>Рис отварной</t>
  </si>
  <si>
    <t>Рассольник ленинградский со сметаной</t>
  </si>
  <si>
    <t>200/10</t>
  </si>
  <si>
    <t>Суп картофельный с макаронными изделиями</t>
  </si>
  <si>
    <t>Напиток яблочный</t>
  </si>
  <si>
    <t>Овощи  соленые (помидоры)</t>
  </si>
  <si>
    <t>Тефтели с соусом</t>
  </si>
  <si>
    <t>80/80</t>
  </si>
  <si>
    <t>Сырники из творога со сметаной</t>
  </si>
  <si>
    <t>50/30</t>
  </si>
  <si>
    <t>100/10</t>
  </si>
  <si>
    <t>Овощи  соленые (огурцы)</t>
  </si>
  <si>
    <t>Птица тушеная в соусе с овощами</t>
  </si>
  <si>
    <t>80/25</t>
  </si>
  <si>
    <t>Компот из свежих яблок</t>
  </si>
  <si>
    <t>Биточки рубленые из птицы</t>
  </si>
  <si>
    <t>ОБЕД  Осень-зима (7-11 лет)  ОВЗ</t>
  </si>
  <si>
    <t>100/55</t>
  </si>
  <si>
    <t>250/10</t>
  </si>
  <si>
    <t>100/50</t>
  </si>
  <si>
    <t>100/80</t>
  </si>
  <si>
    <t>Плов из птицы</t>
  </si>
  <si>
    <t>Котлеты мясо-картофельные по-хлыновски</t>
  </si>
  <si>
    <t>Рис припущенный</t>
  </si>
  <si>
    <t>Гуляш</t>
  </si>
  <si>
    <t>50/50</t>
  </si>
  <si>
    <t>зав 1-4</t>
  </si>
  <si>
    <t xml:space="preserve">Икра кабачковая </t>
  </si>
  <si>
    <t>Омлет с мясными продуктами (сосиски)</t>
  </si>
  <si>
    <t>Чай с лимоном</t>
  </si>
  <si>
    <t>200/15/7</t>
  </si>
  <si>
    <t>200/15</t>
  </si>
  <si>
    <t>Булочка домашняя с сыром и колбасой</t>
  </si>
  <si>
    <t>Гуляш из птицы</t>
  </si>
  <si>
    <t>Котлета рубленая из птицы</t>
  </si>
  <si>
    <t>Соус сметанный с томатом</t>
  </si>
  <si>
    <t>Капуста тушеная</t>
  </si>
  <si>
    <t>Соус томатный с овощами</t>
  </si>
  <si>
    <t>Кофейный напиток на молоке</t>
  </si>
  <si>
    <t>Соус томатный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</si>
</sst>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0" xfId="0" applyFont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2" fontId="3" fillId="0" borderId="0" xfId="0" applyNumberFormat="1" applyFont="1" applyFill="1"/>
    <xf numFmtId="2" fontId="4" fillId="0" borderId="1" xfId="0" applyNumberFormat="1" applyFont="1" applyFill="1" applyBorder="1"/>
    <xf numFmtId="2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0" fillId="0" borderId="6" xfId="0" applyBorder="1"/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6"/>
  <sheetViews>
    <sheetView workbookViewId="0">
      <selection sqref="A1:XFD1048576"/>
    </sheetView>
  </sheetViews>
  <sheetFormatPr defaultRowHeight="15.75"/>
  <cols>
    <col min="2" max="2" width="9.140625" style="35"/>
    <col min="3" max="3" width="25.42578125" customWidth="1"/>
    <col min="4" max="4" width="10.7109375" customWidth="1"/>
    <col min="5" max="5" width="10.7109375" style="21" customWidth="1"/>
    <col min="8" max="8" width="10.28515625" customWidth="1"/>
    <col min="9" max="9" width="12" customWidth="1"/>
    <col min="11" max="11" width="9.140625" style="35"/>
    <col min="12" max="12" width="27.140625" customWidth="1"/>
    <col min="13" max="13" width="11" customWidth="1"/>
    <col min="14" max="14" width="11" style="21" customWidth="1"/>
    <col min="17" max="17" width="10.5703125" customWidth="1"/>
    <col min="18" max="18" width="14.140625" customWidth="1"/>
  </cols>
  <sheetData>
    <row r="1" spans="2:19" ht="22.5" customHeight="1">
      <c r="C1" s="103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2:19" ht="18.75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9" ht="21.75" customHeight="1">
      <c r="B3" s="36"/>
      <c r="C3" s="104" t="s">
        <v>1</v>
      </c>
      <c r="D3" s="105"/>
      <c r="E3" s="105"/>
      <c r="F3" s="105"/>
      <c r="G3" s="105"/>
      <c r="H3" s="105"/>
      <c r="I3" s="106"/>
      <c r="J3" s="1"/>
      <c r="K3" s="40"/>
      <c r="L3" s="104" t="s">
        <v>2</v>
      </c>
      <c r="M3" s="105"/>
      <c r="N3" s="105"/>
      <c r="O3" s="105"/>
      <c r="P3" s="105"/>
      <c r="Q3" s="105"/>
      <c r="R3" s="106"/>
    </row>
    <row r="4" spans="2:19" ht="45" customHeight="1">
      <c r="B4" s="98" t="s">
        <v>33</v>
      </c>
      <c r="C4" s="94" t="s">
        <v>3</v>
      </c>
      <c r="D4" s="94" t="s">
        <v>4</v>
      </c>
      <c r="E4" s="96" t="s">
        <v>26</v>
      </c>
      <c r="F4" s="100" t="s">
        <v>5</v>
      </c>
      <c r="G4" s="101"/>
      <c r="H4" s="102"/>
      <c r="I4" s="94" t="s">
        <v>6</v>
      </c>
      <c r="J4" s="4"/>
      <c r="K4" s="98" t="s">
        <v>33</v>
      </c>
      <c r="L4" s="94" t="s">
        <v>3</v>
      </c>
      <c r="M4" s="94" t="s">
        <v>4</v>
      </c>
      <c r="N4" s="96" t="s">
        <v>26</v>
      </c>
      <c r="O4" s="100" t="s">
        <v>5</v>
      </c>
      <c r="P4" s="101"/>
      <c r="Q4" s="102"/>
      <c r="R4" s="94" t="s">
        <v>6</v>
      </c>
    </row>
    <row r="5" spans="2:19" ht="30.75" customHeight="1">
      <c r="B5" s="99"/>
      <c r="C5" s="95"/>
      <c r="D5" s="95"/>
      <c r="E5" s="97"/>
      <c r="F5" s="6" t="s">
        <v>7</v>
      </c>
      <c r="G5" s="6" t="s">
        <v>8</v>
      </c>
      <c r="H5" s="6" t="s">
        <v>9</v>
      </c>
      <c r="I5" s="95"/>
      <c r="J5" s="7"/>
      <c r="K5" s="99"/>
      <c r="L5" s="95"/>
      <c r="M5" s="95"/>
      <c r="N5" s="97"/>
      <c r="O5" s="6" t="s">
        <v>7</v>
      </c>
      <c r="P5" s="6" t="s">
        <v>8</v>
      </c>
      <c r="Q5" s="6" t="s">
        <v>9</v>
      </c>
      <c r="R5" s="95"/>
    </row>
    <row r="6" spans="2:19">
      <c r="B6" s="36"/>
      <c r="C6" s="5"/>
      <c r="D6" s="6"/>
      <c r="E6" s="18"/>
      <c r="F6" s="6"/>
      <c r="G6" s="6"/>
      <c r="H6" s="6"/>
      <c r="I6" s="6"/>
      <c r="J6" s="8"/>
      <c r="K6" s="6"/>
      <c r="L6" s="5"/>
      <c r="M6" s="6"/>
      <c r="N6" s="18"/>
      <c r="O6" s="6"/>
      <c r="P6" s="6"/>
      <c r="Q6" s="6"/>
      <c r="R6" s="6"/>
    </row>
    <row r="7" spans="2:19" ht="33" customHeight="1">
      <c r="B7" s="36">
        <v>340</v>
      </c>
      <c r="C7" s="22" t="s">
        <v>10</v>
      </c>
      <c r="D7" s="23">
        <v>150</v>
      </c>
      <c r="E7" s="24">
        <v>25.61</v>
      </c>
      <c r="F7" s="23">
        <v>7.6</v>
      </c>
      <c r="G7" s="23">
        <v>4.7</v>
      </c>
      <c r="H7" s="23">
        <v>2.29</v>
      </c>
      <c r="I7" s="23">
        <v>263.86</v>
      </c>
      <c r="J7" s="8"/>
      <c r="K7" s="6">
        <v>362</v>
      </c>
      <c r="L7" s="11" t="s">
        <v>41</v>
      </c>
      <c r="M7" s="3" t="s">
        <v>16</v>
      </c>
      <c r="N7" s="17">
        <v>39.54</v>
      </c>
      <c r="O7" s="3">
        <v>20.100000000000001</v>
      </c>
      <c r="P7" s="3">
        <v>16.350000000000001</v>
      </c>
      <c r="Q7" s="3">
        <v>61.05</v>
      </c>
      <c r="R7" s="6">
        <v>238</v>
      </c>
    </row>
    <row r="8" spans="2:19" ht="31.5">
      <c r="B8" s="36"/>
      <c r="C8" s="11" t="s">
        <v>28</v>
      </c>
      <c r="D8" s="23">
        <v>50</v>
      </c>
      <c r="E8" s="24">
        <v>11.97</v>
      </c>
      <c r="F8" s="23">
        <v>1.6</v>
      </c>
      <c r="G8" s="23">
        <v>0.1</v>
      </c>
      <c r="H8" s="23">
        <v>3.3</v>
      </c>
      <c r="I8" s="23">
        <v>20</v>
      </c>
      <c r="J8" s="8"/>
      <c r="K8" s="36">
        <v>693</v>
      </c>
      <c r="L8" s="22" t="s">
        <v>11</v>
      </c>
      <c r="M8" s="3">
        <v>200</v>
      </c>
      <c r="N8" s="17">
        <v>8.1999999999999993</v>
      </c>
      <c r="O8" s="3">
        <v>1.33</v>
      </c>
      <c r="P8" s="3">
        <v>1.5</v>
      </c>
      <c r="Q8" s="3">
        <v>12.77</v>
      </c>
      <c r="R8" s="6">
        <v>149.1</v>
      </c>
    </row>
    <row r="9" spans="2:19" ht="30" customHeight="1">
      <c r="B9" s="36">
        <v>631</v>
      </c>
      <c r="C9" s="11" t="s">
        <v>27</v>
      </c>
      <c r="D9" s="25">
        <v>200</v>
      </c>
      <c r="E9" s="26">
        <v>10.16</v>
      </c>
      <c r="F9" s="25">
        <v>0.18</v>
      </c>
      <c r="G9" s="25">
        <v>0.18</v>
      </c>
      <c r="H9" s="25">
        <v>28.36</v>
      </c>
      <c r="I9" s="25">
        <v>116.91</v>
      </c>
      <c r="J9" s="9"/>
      <c r="K9" s="3"/>
      <c r="L9" s="11" t="s">
        <v>12</v>
      </c>
      <c r="M9" s="3">
        <v>50</v>
      </c>
      <c r="N9" s="24">
        <v>2.25</v>
      </c>
      <c r="O9" s="3">
        <v>3.8</v>
      </c>
      <c r="P9" s="3">
        <v>0.3</v>
      </c>
      <c r="Q9" s="3">
        <v>20.7</v>
      </c>
      <c r="R9" s="3">
        <v>117</v>
      </c>
    </row>
    <row r="10" spans="2:19" ht="21" customHeight="1">
      <c r="B10" s="36"/>
      <c r="C10" s="11" t="s">
        <v>12</v>
      </c>
      <c r="D10" s="23">
        <v>50</v>
      </c>
      <c r="E10" s="24">
        <v>2.25</v>
      </c>
      <c r="F10" s="23">
        <v>3.8</v>
      </c>
      <c r="G10" s="23">
        <v>0.3</v>
      </c>
      <c r="H10" s="23">
        <v>20.7</v>
      </c>
      <c r="I10" s="23">
        <v>117</v>
      </c>
      <c r="J10" s="9"/>
      <c r="K10" s="36">
        <v>96</v>
      </c>
      <c r="L10" s="22" t="s">
        <v>35</v>
      </c>
      <c r="M10" s="6">
        <v>10</v>
      </c>
      <c r="N10" s="26">
        <v>5</v>
      </c>
      <c r="O10" s="6">
        <v>0.08</v>
      </c>
      <c r="P10" s="6">
        <v>7.82</v>
      </c>
      <c r="Q10" s="6">
        <v>0.06</v>
      </c>
      <c r="R10" s="6">
        <v>73.3</v>
      </c>
    </row>
    <row r="11" spans="2:19">
      <c r="B11" s="36">
        <v>96</v>
      </c>
      <c r="C11" s="22" t="s">
        <v>35</v>
      </c>
      <c r="D11" s="25">
        <v>10</v>
      </c>
      <c r="E11" s="26">
        <v>5</v>
      </c>
      <c r="F11" s="25">
        <v>0.08</v>
      </c>
      <c r="G11" s="25">
        <v>7.82</v>
      </c>
      <c r="H11" s="25">
        <v>0.06</v>
      </c>
      <c r="I11" s="25">
        <v>73.3</v>
      </c>
      <c r="J11" s="8"/>
      <c r="K11" s="36"/>
      <c r="L11" s="11"/>
      <c r="M11" s="3"/>
      <c r="N11" s="17"/>
      <c r="O11" s="3"/>
      <c r="P11" s="3"/>
      <c r="Q11" s="3"/>
      <c r="R11" s="6"/>
    </row>
    <row r="12" spans="2:19">
      <c r="B12" s="36"/>
      <c r="C12" s="22"/>
      <c r="D12" s="25"/>
      <c r="E12" s="26"/>
      <c r="F12" s="25"/>
      <c r="G12" s="25"/>
      <c r="H12" s="25"/>
      <c r="I12" s="25"/>
      <c r="J12" s="8"/>
      <c r="K12" s="6"/>
      <c r="L12" s="5"/>
      <c r="M12" s="6"/>
      <c r="N12" s="18"/>
      <c r="O12" s="6"/>
      <c r="P12" s="6"/>
      <c r="Q12" s="6"/>
      <c r="R12" s="6"/>
    </row>
    <row r="13" spans="2:19">
      <c r="B13" s="36"/>
      <c r="C13" s="27" t="s">
        <v>13</v>
      </c>
      <c r="D13" s="28">
        <f t="shared" ref="D13:I13" si="0">SUM(D7:D12)</f>
        <v>460</v>
      </c>
      <c r="E13" s="29">
        <f t="shared" si="0"/>
        <v>54.989999999999995</v>
      </c>
      <c r="F13" s="28">
        <f t="shared" si="0"/>
        <v>13.26</v>
      </c>
      <c r="G13" s="28">
        <f t="shared" si="0"/>
        <v>13.1</v>
      </c>
      <c r="H13" s="28">
        <f t="shared" si="0"/>
        <v>54.710000000000008</v>
      </c>
      <c r="I13" s="28">
        <f t="shared" si="0"/>
        <v>591.06999999999994</v>
      </c>
      <c r="J13" s="8"/>
      <c r="K13" s="6"/>
      <c r="L13" s="27" t="s">
        <v>13</v>
      </c>
      <c r="M13" s="28">
        <f>SUM(M7:M12)+142+22</f>
        <v>424</v>
      </c>
      <c r="N13" s="29">
        <f>SUM(N7:N12)</f>
        <v>54.989999999999995</v>
      </c>
      <c r="O13" s="28">
        <f>SUM(O7:O12)</f>
        <v>25.31</v>
      </c>
      <c r="P13" s="28">
        <f>SUM(P7:P12)</f>
        <v>25.970000000000002</v>
      </c>
      <c r="Q13" s="28">
        <f>SUM(Q7:Q12)</f>
        <v>94.58</v>
      </c>
      <c r="R13" s="28">
        <f>SUM(R7:R12)</f>
        <v>577.4</v>
      </c>
    </row>
    <row r="14" spans="2:19">
      <c r="B14" s="36"/>
      <c r="C14" s="5"/>
      <c r="D14" s="6"/>
      <c r="E14" s="18"/>
      <c r="F14" s="6"/>
      <c r="G14" s="6"/>
      <c r="H14" s="6"/>
      <c r="I14" s="6"/>
      <c r="J14" s="8"/>
      <c r="K14" s="6"/>
      <c r="L14" s="5"/>
      <c r="M14" s="6"/>
      <c r="N14" s="18"/>
      <c r="O14" s="6"/>
      <c r="P14" s="6"/>
      <c r="Q14" s="6"/>
      <c r="R14" s="6"/>
    </row>
    <row r="15" spans="2:19">
      <c r="B15" s="36"/>
      <c r="C15" s="104" t="s">
        <v>14</v>
      </c>
      <c r="D15" s="105"/>
      <c r="E15" s="105"/>
      <c r="F15" s="105"/>
      <c r="G15" s="105"/>
      <c r="H15" s="105"/>
      <c r="I15" s="106"/>
      <c r="J15" s="10"/>
      <c r="K15" s="33"/>
      <c r="L15" s="104" t="s">
        <v>15</v>
      </c>
      <c r="M15" s="105"/>
      <c r="N15" s="105"/>
      <c r="O15" s="105"/>
      <c r="P15" s="105"/>
      <c r="Q15" s="105"/>
      <c r="R15" s="106"/>
    </row>
    <row r="16" spans="2:19" ht="26.25" customHeight="1">
      <c r="B16" s="98" t="s">
        <v>33</v>
      </c>
      <c r="C16" s="94" t="s">
        <v>3</v>
      </c>
      <c r="D16" s="94" t="s">
        <v>4</v>
      </c>
      <c r="E16" s="96" t="s">
        <v>26</v>
      </c>
      <c r="F16" s="100" t="s">
        <v>5</v>
      </c>
      <c r="G16" s="101"/>
      <c r="H16" s="102"/>
      <c r="I16" s="94" t="s">
        <v>6</v>
      </c>
      <c r="J16" s="4"/>
      <c r="K16" s="98" t="s">
        <v>33</v>
      </c>
      <c r="L16" s="94" t="s">
        <v>3</v>
      </c>
      <c r="M16" s="94" t="s">
        <v>4</v>
      </c>
      <c r="N16" s="96" t="s">
        <v>26</v>
      </c>
      <c r="O16" s="100" t="s">
        <v>5</v>
      </c>
      <c r="P16" s="101"/>
      <c r="Q16" s="102"/>
      <c r="R16" s="94" t="s">
        <v>6</v>
      </c>
    </row>
    <row r="17" spans="2:18" ht="45" customHeight="1">
      <c r="B17" s="99"/>
      <c r="C17" s="95"/>
      <c r="D17" s="95"/>
      <c r="E17" s="97"/>
      <c r="F17" s="6" t="s">
        <v>7</v>
      </c>
      <c r="G17" s="6" t="s">
        <v>8</v>
      </c>
      <c r="H17" s="6" t="s">
        <v>9</v>
      </c>
      <c r="I17" s="95"/>
      <c r="J17" s="7"/>
      <c r="K17" s="99"/>
      <c r="L17" s="95"/>
      <c r="M17" s="95"/>
      <c r="N17" s="97"/>
      <c r="O17" s="6" t="s">
        <v>7</v>
      </c>
      <c r="P17" s="6" t="s">
        <v>8</v>
      </c>
      <c r="Q17" s="6" t="s">
        <v>9</v>
      </c>
      <c r="R17" s="95"/>
    </row>
    <row r="18" spans="2:18">
      <c r="B18" s="36"/>
      <c r="C18" s="5"/>
      <c r="D18" s="6"/>
      <c r="E18" s="18"/>
      <c r="F18" s="6"/>
      <c r="G18" s="6"/>
      <c r="H18" s="6"/>
      <c r="I18" s="6"/>
      <c r="J18" s="8"/>
      <c r="K18" s="6"/>
      <c r="L18" s="5"/>
      <c r="M18" s="6"/>
      <c r="N18" s="18"/>
      <c r="O18" s="6"/>
      <c r="P18" s="6"/>
      <c r="Q18" s="6"/>
      <c r="R18" s="6"/>
    </row>
    <row r="19" spans="2:18">
      <c r="B19" s="36">
        <v>492</v>
      </c>
      <c r="C19" s="11" t="s">
        <v>86</v>
      </c>
      <c r="D19" s="23">
        <v>220</v>
      </c>
      <c r="E19" s="24">
        <v>37.840000000000003</v>
      </c>
      <c r="F19" s="23">
        <v>14.8</v>
      </c>
      <c r="G19" s="23">
        <v>12.2</v>
      </c>
      <c r="H19" s="23">
        <v>40.5</v>
      </c>
      <c r="I19" s="25">
        <v>366</v>
      </c>
      <c r="J19" s="10"/>
      <c r="K19" s="6">
        <v>413</v>
      </c>
      <c r="L19" s="22" t="s">
        <v>42</v>
      </c>
      <c r="M19" s="3">
        <v>80</v>
      </c>
      <c r="N19" s="17">
        <v>31.15</v>
      </c>
      <c r="O19" s="3">
        <v>10.6</v>
      </c>
      <c r="P19" s="3">
        <v>14.28</v>
      </c>
      <c r="Q19" s="3">
        <v>22.96</v>
      </c>
      <c r="R19" s="3">
        <v>225</v>
      </c>
    </row>
    <row r="20" spans="2:18" ht="31.5">
      <c r="B20" s="36"/>
      <c r="C20" s="11" t="s">
        <v>38</v>
      </c>
      <c r="D20" s="23">
        <v>30</v>
      </c>
      <c r="E20" s="24">
        <v>7.8</v>
      </c>
      <c r="F20" s="80">
        <v>0.36</v>
      </c>
      <c r="G20" s="80">
        <v>0</v>
      </c>
      <c r="H20" s="80">
        <v>0.78</v>
      </c>
      <c r="I20" s="80">
        <v>5.88</v>
      </c>
      <c r="J20" s="10"/>
      <c r="K20" s="80">
        <v>332</v>
      </c>
      <c r="L20" s="11" t="s">
        <v>43</v>
      </c>
      <c r="M20" s="80">
        <v>150</v>
      </c>
      <c r="N20" s="18">
        <v>7.7</v>
      </c>
      <c r="O20" s="80">
        <v>5.0999999999999996</v>
      </c>
      <c r="P20" s="80">
        <v>7.5</v>
      </c>
      <c r="Q20" s="80">
        <v>34.200000000000003</v>
      </c>
      <c r="R20" s="80">
        <v>139</v>
      </c>
    </row>
    <row r="21" spans="2:18" ht="32.25" customHeight="1">
      <c r="B21" s="36">
        <v>685</v>
      </c>
      <c r="C21" s="11" t="s">
        <v>17</v>
      </c>
      <c r="D21" s="23">
        <v>200</v>
      </c>
      <c r="E21" s="24">
        <v>2.1</v>
      </c>
      <c r="F21" s="23">
        <v>0</v>
      </c>
      <c r="G21" s="23">
        <v>0</v>
      </c>
      <c r="H21" s="23">
        <v>14</v>
      </c>
      <c r="I21" s="23">
        <v>56</v>
      </c>
      <c r="J21" s="10"/>
      <c r="K21" s="80"/>
      <c r="L21" s="11" t="s">
        <v>28</v>
      </c>
      <c r="M21" s="23">
        <v>50</v>
      </c>
      <c r="N21" s="24">
        <v>11.97</v>
      </c>
      <c r="O21" s="23">
        <v>1.6</v>
      </c>
      <c r="P21" s="23">
        <v>0.1</v>
      </c>
      <c r="Q21" s="23">
        <v>3.3</v>
      </c>
      <c r="R21" s="23">
        <v>20</v>
      </c>
    </row>
    <row r="22" spans="2:18">
      <c r="B22" s="36"/>
      <c r="C22" s="11" t="s">
        <v>12</v>
      </c>
      <c r="D22" s="23">
        <v>50</v>
      </c>
      <c r="E22" s="24">
        <v>2.25</v>
      </c>
      <c r="F22" s="23">
        <v>3.8</v>
      </c>
      <c r="G22" s="23">
        <v>0.3</v>
      </c>
      <c r="H22" s="23">
        <v>20.7</v>
      </c>
      <c r="I22" s="23">
        <v>117</v>
      </c>
      <c r="J22" s="8"/>
      <c r="K22" s="36">
        <v>692</v>
      </c>
      <c r="L22" s="11" t="s">
        <v>23</v>
      </c>
      <c r="M22" s="81">
        <v>200</v>
      </c>
      <c r="N22" s="17">
        <v>1.92</v>
      </c>
      <c r="O22" s="81">
        <v>1.33</v>
      </c>
      <c r="P22" s="81">
        <v>1.5</v>
      </c>
      <c r="Q22" s="81">
        <v>12.77</v>
      </c>
      <c r="R22" s="80">
        <v>149.1</v>
      </c>
    </row>
    <row r="23" spans="2:18">
      <c r="B23" s="36">
        <v>96</v>
      </c>
      <c r="C23" s="11" t="s">
        <v>35</v>
      </c>
      <c r="D23" s="23">
        <v>10</v>
      </c>
      <c r="E23" s="24">
        <v>5</v>
      </c>
      <c r="F23" s="23">
        <v>0.08</v>
      </c>
      <c r="G23" s="23">
        <v>7.82</v>
      </c>
      <c r="H23" s="23">
        <v>0.06</v>
      </c>
      <c r="I23" s="23">
        <v>73.3</v>
      </c>
      <c r="J23" s="8"/>
      <c r="K23" s="80"/>
      <c r="L23" s="11" t="s">
        <v>12</v>
      </c>
      <c r="M23" s="81">
        <v>50</v>
      </c>
      <c r="N23" s="24">
        <v>2.25</v>
      </c>
      <c r="O23" s="81">
        <v>3.8</v>
      </c>
      <c r="P23" s="81">
        <v>0.3</v>
      </c>
      <c r="Q23" s="81">
        <v>20.7</v>
      </c>
      <c r="R23" s="81">
        <v>117</v>
      </c>
    </row>
    <row r="24" spans="2:18">
      <c r="B24" s="36"/>
      <c r="C24" s="11"/>
      <c r="D24" s="23"/>
      <c r="E24" s="24"/>
      <c r="F24" s="23"/>
      <c r="G24" s="23"/>
      <c r="H24" s="23"/>
      <c r="I24" s="23"/>
      <c r="J24" s="8"/>
      <c r="K24" s="80"/>
      <c r="L24" s="11"/>
      <c r="M24" s="81"/>
      <c r="N24" s="17"/>
      <c r="O24" s="81"/>
      <c r="P24" s="81"/>
      <c r="Q24" s="81"/>
      <c r="R24" s="81"/>
    </row>
    <row r="25" spans="2:18">
      <c r="B25" s="36"/>
      <c r="C25" s="11"/>
      <c r="D25" s="23"/>
      <c r="E25" s="24"/>
      <c r="F25" s="23"/>
      <c r="G25" s="23"/>
      <c r="H25" s="23"/>
      <c r="I25" s="23"/>
      <c r="J25" s="8"/>
      <c r="K25" s="41"/>
      <c r="L25" s="31" t="s">
        <v>13</v>
      </c>
      <c r="M25" s="28">
        <f>SUM(M18:M23)</f>
        <v>530</v>
      </c>
      <c r="N25" s="29">
        <f>SUM(N18:N24)</f>
        <v>54.99</v>
      </c>
      <c r="O25" s="28">
        <f>SUM(O18:O23)</f>
        <v>22.430000000000003</v>
      </c>
      <c r="P25" s="28">
        <f>SUM(P18:P23)</f>
        <v>23.680000000000003</v>
      </c>
      <c r="Q25" s="28">
        <f>SUM(Q18:Q23)</f>
        <v>93.93</v>
      </c>
      <c r="R25" s="28">
        <f>SUM(R18:R23)</f>
        <v>650.1</v>
      </c>
    </row>
    <row r="26" spans="2:18" s="32" customFormat="1">
      <c r="B26" s="37"/>
      <c r="C26" s="27" t="s">
        <v>13</v>
      </c>
      <c r="D26" s="28">
        <f>SUM(D19:D24)+170</f>
        <v>680</v>
      </c>
      <c r="E26" s="29">
        <f>SUM(E19:E24)</f>
        <v>54.99</v>
      </c>
      <c r="F26" s="29">
        <f>SUM(F19:F24)</f>
        <v>19.04</v>
      </c>
      <c r="G26" s="29">
        <f>SUM(G19:G24)</f>
        <v>20.32</v>
      </c>
      <c r="H26" s="29">
        <f>SUM(H19:H24)</f>
        <v>76.040000000000006</v>
      </c>
      <c r="I26" s="29">
        <f>SUM(I19:I24)</f>
        <v>618.17999999999995</v>
      </c>
      <c r="J26" s="30"/>
      <c r="K26" s="41"/>
      <c r="L26" s="31"/>
      <c r="M26" s="28"/>
      <c r="N26" s="29"/>
      <c r="O26" s="28"/>
      <c r="P26" s="28"/>
      <c r="Q26" s="28"/>
      <c r="R26" s="28"/>
    </row>
    <row r="27" spans="2:18">
      <c r="B27" s="36"/>
      <c r="C27" s="5"/>
      <c r="D27" s="6"/>
      <c r="E27" s="18"/>
      <c r="F27" s="6"/>
      <c r="G27" s="6"/>
      <c r="H27" s="6"/>
      <c r="I27" s="6"/>
      <c r="J27" s="8"/>
      <c r="K27" s="6"/>
      <c r="L27" s="5"/>
      <c r="M27" s="6"/>
      <c r="N27" s="18"/>
      <c r="O27" s="6"/>
      <c r="P27" s="6"/>
      <c r="Q27" s="6"/>
      <c r="R27" s="6"/>
    </row>
    <row r="28" spans="2:18">
      <c r="B28" s="36"/>
      <c r="C28" s="104" t="s">
        <v>18</v>
      </c>
      <c r="D28" s="105"/>
      <c r="E28" s="105"/>
      <c r="F28" s="105"/>
      <c r="G28" s="105"/>
      <c r="H28" s="105"/>
      <c r="I28" s="106"/>
      <c r="J28" s="10"/>
      <c r="K28" s="33"/>
      <c r="L28" s="104" t="s">
        <v>19</v>
      </c>
      <c r="M28" s="105"/>
      <c r="N28" s="105"/>
      <c r="O28" s="105"/>
      <c r="P28" s="105"/>
      <c r="Q28" s="105"/>
      <c r="R28" s="106"/>
    </row>
    <row r="29" spans="2:18" ht="27" customHeight="1">
      <c r="B29" s="98" t="s">
        <v>33</v>
      </c>
      <c r="C29" s="94" t="s">
        <v>3</v>
      </c>
      <c r="D29" s="94" t="s">
        <v>4</v>
      </c>
      <c r="E29" s="96" t="s">
        <v>26</v>
      </c>
      <c r="F29" s="100" t="s">
        <v>5</v>
      </c>
      <c r="G29" s="101"/>
      <c r="H29" s="102"/>
      <c r="I29" s="94" t="s">
        <v>6</v>
      </c>
      <c r="J29" s="4"/>
      <c r="K29" s="98" t="s">
        <v>33</v>
      </c>
      <c r="L29" s="94" t="s">
        <v>3</v>
      </c>
      <c r="M29" s="94" t="s">
        <v>4</v>
      </c>
      <c r="N29" s="96" t="s">
        <v>26</v>
      </c>
      <c r="O29" s="100" t="s">
        <v>5</v>
      </c>
      <c r="P29" s="101"/>
      <c r="Q29" s="102"/>
      <c r="R29" s="94" t="s">
        <v>6</v>
      </c>
    </row>
    <row r="30" spans="2:18" ht="39" customHeight="1">
      <c r="B30" s="99"/>
      <c r="C30" s="95"/>
      <c r="D30" s="95"/>
      <c r="E30" s="97"/>
      <c r="F30" s="6" t="s">
        <v>7</v>
      </c>
      <c r="G30" s="6" t="s">
        <v>8</v>
      </c>
      <c r="H30" s="6" t="s">
        <v>9</v>
      </c>
      <c r="I30" s="95"/>
      <c r="J30" s="7"/>
      <c r="K30" s="99"/>
      <c r="L30" s="95"/>
      <c r="M30" s="95"/>
      <c r="N30" s="97"/>
      <c r="O30" s="6" t="s">
        <v>7</v>
      </c>
      <c r="P30" s="6" t="s">
        <v>8</v>
      </c>
      <c r="Q30" s="6" t="s">
        <v>9</v>
      </c>
      <c r="R30" s="95"/>
    </row>
    <row r="31" spans="2:18">
      <c r="B31" s="36"/>
      <c r="C31" s="5"/>
      <c r="D31" s="6"/>
      <c r="E31" s="18"/>
      <c r="F31" s="6"/>
      <c r="G31" s="6"/>
      <c r="H31" s="6"/>
      <c r="I31" s="6"/>
      <c r="J31" s="8"/>
      <c r="K31" s="6"/>
      <c r="L31" s="5"/>
      <c r="M31" s="6"/>
      <c r="N31" s="18"/>
      <c r="O31" s="6"/>
      <c r="P31" s="6"/>
      <c r="Q31" s="6"/>
      <c r="R31" s="6"/>
    </row>
    <row r="32" spans="2:18" ht="34.5" customHeight="1">
      <c r="B32" s="36">
        <v>302</v>
      </c>
      <c r="C32" s="11" t="s">
        <v>29</v>
      </c>
      <c r="D32" s="6">
        <v>250</v>
      </c>
      <c r="E32" s="18">
        <v>24.11</v>
      </c>
      <c r="F32" s="6">
        <v>8.2799999999999994</v>
      </c>
      <c r="G32" s="6">
        <v>9.0180000000000007</v>
      </c>
      <c r="H32" s="6">
        <v>42.69</v>
      </c>
      <c r="I32" s="6">
        <v>269.33</v>
      </c>
      <c r="J32" s="8"/>
      <c r="K32" s="6">
        <v>302</v>
      </c>
      <c r="L32" s="11" t="s">
        <v>44</v>
      </c>
      <c r="M32" s="6">
        <v>250</v>
      </c>
      <c r="N32" s="18">
        <v>19.21</v>
      </c>
      <c r="O32" s="6">
        <v>6.3</v>
      </c>
      <c r="P32" s="6">
        <v>7.09</v>
      </c>
      <c r="Q32" s="6">
        <v>44.8</v>
      </c>
      <c r="R32" s="6">
        <v>228</v>
      </c>
    </row>
    <row r="33" spans="2:18" ht="47.25">
      <c r="B33" s="36">
        <v>11</v>
      </c>
      <c r="C33" s="11" t="s">
        <v>30</v>
      </c>
      <c r="D33" s="3">
        <v>80</v>
      </c>
      <c r="E33" s="17">
        <v>22.68</v>
      </c>
      <c r="F33" s="3">
        <v>7.23</v>
      </c>
      <c r="G33" s="3">
        <v>6.42</v>
      </c>
      <c r="H33" s="3">
        <v>11.9</v>
      </c>
      <c r="I33" s="6">
        <v>125</v>
      </c>
      <c r="J33" s="9"/>
      <c r="K33" s="36">
        <v>11</v>
      </c>
      <c r="L33" s="11" t="s">
        <v>30</v>
      </c>
      <c r="M33" s="3">
        <v>80</v>
      </c>
      <c r="N33" s="17">
        <v>22.68</v>
      </c>
      <c r="O33" s="3">
        <v>7.23</v>
      </c>
      <c r="P33" s="3">
        <v>6.42</v>
      </c>
      <c r="Q33" s="3">
        <v>11.9</v>
      </c>
      <c r="R33" s="6">
        <v>125</v>
      </c>
    </row>
    <row r="34" spans="2:18" ht="18" customHeight="1">
      <c r="B34" s="36">
        <v>693</v>
      </c>
      <c r="C34" s="22" t="s">
        <v>11</v>
      </c>
      <c r="D34" s="3">
        <v>200</v>
      </c>
      <c r="E34" s="17">
        <v>8.1999999999999993</v>
      </c>
      <c r="F34" s="3">
        <v>1.33</v>
      </c>
      <c r="G34" s="3">
        <v>1.5</v>
      </c>
      <c r="H34" s="3">
        <v>12.77</v>
      </c>
      <c r="I34" s="6">
        <v>149.1</v>
      </c>
      <c r="J34" s="8"/>
      <c r="K34" s="3"/>
      <c r="L34" s="22" t="s">
        <v>17</v>
      </c>
      <c r="M34" s="3">
        <v>200</v>
      </c>
      <c r="N34" s="24">
        <v>2.1</v>
      </c>
      <c r="O34" s="3">
        <v>0</v>
      </c>
      <c r="P34" s="3">
        <v>0</v>
      </c>
      <c r="Q34" s="3">
        <v>14</v>
      </c>
      <c r="R34" s="3">
        <v>56</v>
      </c>
    </row>
    <row r="35" spans="2:18">
      <c r="B35" s="36"/>
      <c r="C35" s="11"/>
      <c r="D35" s="3"/>
      <c r="E35" s="17"/>
      <c r="F35" s="3"/>
      <c r="G35" s="3"/>
      <c r="H35" s="3"/>
      <c r="I35" s="3"/>
      <c r="J35" s="9"/>
      <c r="K35" s="36"/>
      <c r="L35" s="11" t="s">
        <v>45</v>
      </c>
      <c r="M35" s="3">
        <v>50</v>
      </c>
      <c r="N35" s="17">
        <v>11</v>
      </c>
      <c r="O35" s="3">
        <v>6.2</v>
      </c>
      <c r="P35" s="3">
        <v>5.8</v>
      </c>
      <c r="Q35" s="3">
        <v>8.3000000000000007</v>
      </c>
      <c r="R35" s="6">
        <v>125.3</v>
      </c>
    </row>
    <row r="36" spans="2:18">
      <c r="B36" s="36"/>
      <c r="C36" s="5"/>
      <c r="D36" s="6"/>
      <c r="E36" s="18"/>
      <c r="F36" s="6"/>
      <c r="G36" s="6"/>
      <c r="H36" s="6"/>
      <c r="I36" s="6"/>
      <c r="J36" s="8"/>
      <c r="K36" s="6"/>
      <c r="L36" s="5"/>
      <c r="M36" s="6"/>
      <c r="N36" s="18"/>
      <c r="O36" s="6"/>
      <c r="P36" s="6"/>
      <c r="Q36" s="6"/>
      <c r="R36" s="6"/>
    </row>
    <row r="37" spans="2:18" s="32" customFormat="1">
      <c r="B37" s="37"/>
      <c r="C37" s="31" t="s">
        <v>13</v>
      </c>
      <c r="D37" s="33">
        <f>SUM(D32:D36)</f>
        <v>530</v>
      </c>
      <c r="E37" s="34">
        <f>SUM(E32:E36)</f>
        <v>54.989999999999995</v>
      </c>
      <c r="F37" s="34">
        <f t="shared" ref="F37:I37" si="1">SUM(F32:F36)</f>
        <v>16.84</v>
      </c>
      <c r="G37" s="34">
        <f t="shared" si="1"/>
        <v>16.938000000000002</v>
      </c>
      <c r="H37" s="34">
        <f t="shared" si="1"/>
        <v>67.36</v>
      </c>
      <c r="I37" s="34">
        <f t="shared" si="1"/>
        <v>543.42999999999995</v>
      </c>
      <c r="J37" s="10"/>
      <c r="K37" s="33"/>
      <c r="L37" s="31" t="s">
        <v>13</v>
      </c>
      <c r="M37" s="28">
        <f t="shared" ref="M37:R37" si="2">SUM(M32:M36)</f>
        <v>580</v>
      </c>
      <c r="N37" s="29">
        <f t="shared" si="2"/>
        <v>54.99</v>
      </c>
      <c r="O37" s="28">
        <f t="shared" si="2"/>
        <v>19.73</v>
      </c>
      <c r="P37" s="28">
        <f t="shared" si="2"/>
        <v>19.309999999999999</v>
      </c>
      <c r="Q37" s="28">
        <f t="shared" si="2"/>
        <v>78.999999999999986</v>
      </c>
      <c r="R37" s="28">
        <f t="shared" si="2"/>
        <v>534.29999999999995</v>
      </c>
    </row>
    <row r="38" spans="2:18">
      <c r="B38" s="36"/>
      <c r="C38" s="5"/>
      <c r="D38" s="6"/>
      <c r="E38" s="18"/>
      <c r="F38" s="6"/>
      <c r="G38" s="6"/>
      <c r="H38" s="6"/>
      <c r="I38" s="6"/>
      <c r="J38" s="8"/>
      <c r="K38" s="6"/>
      <c r="L38" s="5"/>
      <c r="M38" s="6"/>
      <c r="N38" s="18"/>
      <c r="O38" s="6"/>
      <c r="P38" s="6"/>
      <c r="Q38" s="6"/>
      <c r="R38" s="6"/>
    </row>
    <row r="39" spans="2:18">
      <c r="B39" s="36"/>
      <c r="C39" s="104" t="s">
        <v>20</v>
      </c>
      <c r="D39" s="105"/>
      <c r="E39" s="105"/>
      <c r="F39" s="105"/>
      <c r="G39" s="105"/>
      <c r="H39" s="105"/>
      <c r="I39" s="106"/>
      <c r="J39" s="10"/>
      <c r="K39" s="33"/>
      <c r="L39" s="104" t="s">
        <v>21</v>
      </c>
      <c r="M39" s="105"/>
      <c r="N39" s="105"/>
      <c r="O39" s="105"/>
      <c r="P39" s="105"/>
      <c r="Q39" s="105"/>
      <c r="R39" s="106"/>
    </row>
    <row r="40" spans="2:18" ht="23.25" customHeight="1">
      <c r="B40" s="98" t="s">
        <v>33</v>
      </c>
      <c r="C40" s="94" t="s">
        <v>3</v>
      </c>
      <c r="D40" s="94" t="s">
        <v>4</v>
      </c>
      <c r="E40" s="96" t="s">
        <v>26</v>
      </c>
      <c r="F40" s="100" t="s">
        <v>5</v>
      </c>
      <c r="G40" s="101"/>
      <c r="H40" s="102"/>
      <c r="I40" s="94" t="s">
        <v>6</v>
      </c>
      <c r="J40" s="4"/>
      <c r="K40" s="98" t="s">
        <v>33</v>
      </c>
      <c r="L40" s="94" t="s">
        <v>3</v>
      </c>
      <c r="M40" s="94" t="s">
        <v>4</v>
      </c>
      <c r="N40" s="96" t="s">
        <v>26</v>
      </c>
      <c r="O40" s="100" t="s">
        <v>5</v>
      </c>
      <c r="P40" s="101"/>
      <c r="Q40" s="102"/>
      <c r="R40" s="94" t="s">
        <v>6</v>
      </c>
    </row>
    <row r="41" spans="2:18" ht="44.25" customHeight="1">
      <c r="B41" s="99"/>
      <c r="C41" s="95"/>
      <c r="D41" s="95"/>
      <c r="E41" s="97"/>
      <c r="F41" s="6" t="s">
        <v>7</v>
      </c>
      <c r="G41" s="6" t="s">
        <v>8</v>
      </c>
      <c r="H41" s="6" t="s">
        <v>9</v>
      </c>
      <c r="I41" s="95"/>
      <c r="J41" s="7"/>
      <c r="K41" s="99"/>
      <c r="L41" s="95"/>
      <c r="M41" s="95"/>
      <c r="N41" s="97"/>
      <c r="O41" s="6" t="s">
        <v>7</v>
      </c>
      <c r="P41" s="6" t="s">
        <v>8</v>
      </c>
      <c r="Q41" s="6" t="s">
        <v>9</v>
      </c>
      <c r="R41" s="95"/>
    </row>
    <row r="42" spans="2:18">
      <c r="B42" s="36"/>
      <c r="C42" s="5"/>
      <c r="D42" s="6"/>
      <c r="E42" s="18"/>
      <c r="F42" s="6"/>
      <c r="G42" s="6"/>
      <c r="H42" s="6"/>
      <c r="I42" s="6"/>
      <c r="J42" s="8"/>
      <c r="K42" s="6"/>
      <c r="L42" s="5"/>
      <c r="M42" s="6"/>
      <c r="N42" s="18"/>
      <c r="O42" s="6"/>
      <c r="P42" s="6"/>
      <c r="Q42" s="6"/>
      <c r="R42" s="6"/>
    </row>
    <row r="43" spans="2:18" ht="50.25" customHeight="1">
      <c r="B43" s="36">
        <v>498</v>
      </c>
      <c r="C43" s="11" t="s">
        <v>49</v>
      </c>
      <c r="D43" s="56">
        <v>80</v>
      </c>
      <c r="E43" s="18">
        <v>22.76</v>
      </c>
      <c r="F43" s="56">
        <v>9.4</v>
      </c>
      <c r="G43" s="56">
        <v>8.43</v>
      </c>
      <c r="H43" s="56">
        <v>13.44</v>
      </c>
      <c r="I43" s="56">
        <v>128.19999999999999</v>
      </c>
      <c r="J43" s="8"/>
      <c r="K43" s="36">
        <v>454</v>
      </c>
      <c r="L43" s="11" t="s">
        <v>87</v>
      </c>
      <c r="M43" s="23">
        <v>80</v>
      </c>
      <c r="N43" s="24">
        <v>23.93</v>
      </c>
      <c r="O43" s="23">
        <v>7.6</v>
      </c>
      <c r="P43" s="23">
        <v>4.7</v>
      </c>
      <c r="Q43" s="23">
        <v>2.29</v>
      </c>
      <c r="R43" s="23">
        <v>263.86</v>
      </c>
    </row>
    <row r="44" spans="2:18" ht="50.25" customHeight="1">
      <c r="B44" s="36">
        <v>520</v>
      </c>
      <c r="C44" s="11" t="s">
        <v>31</v>
      </c>
      <c r="D44" s="81">
        <v>150</v>
      </c>
      <c r="E44" s="17">
        <v>14.9</v>
      </c>
      <c r="F44" s="81">
        <v>3.15</v>
      </c>
      <c r="G44" s="81">
        <v>5.75</v>
      </c>
      <c r="H44" s="81">
        <v>31.9</v>
      </c>
      <c r="I44" s="81">
        <v>163.5</v>
      </c>
      <c r="J44" s="8"/>
      <c r="K44" s="36">
        <v>512</v>
      </c>
      <c r="L44" s="11" t="s">
        <v>88</v>
      </c>
      <c r="M44" s="23">
        <v>150</v>
      </c>
      <c r="N44" s="24">
        <v>7.86</v>
      </c>
      <c r="O44" s="23">
        <v>3.7</v>
      </c>
      <c r="P44" s="23">
        <v>3.25</v>
      </c>
      <c r="Q44" s="23">
        <v>38.700000000000003</v>
      </c>
      <c r="R44" s="23">
        <v>199.5</v>
      </c>
    </row>
    <row r="45" spans="2:18" ht="35.25" customHeight="1">
      <c r="B45" s="36">
        <v>45</v>
      </c>
      <c r="C45" s="11" t="s">
        <v>32</v>
      </c>
      <c r="D45" s="80">
        <v>50</v>
      </c>
      <c r="E45" s="18">
        <v>5.16</v>
      </c>
      <c r="F45" s="80">
        <v>0.6</v>
      </c>
      <c r="G45" s="80">
        <v>2</v>
      </c>
      <c r="H45" s="80">
        <v>10.050000000000001</v>
      </c>
      <c r="I45" s="80">
        <v>34</v>
      </c>
      <c r="J45" s="10"/>
      <c r="K45" s="36">
        <v>45</v>
      </c>
      <c r="L45" s="11" t="s">
        <v>32</v>
      </c>
      <c r="M45" s="80">
        <v>30</v>
      </c>
      <c r="N45" s="18">
        <v>3.25</v>
      </c>
      <c r="O45" s="80">
        <v>0.36</v>
      </c>
      <c r="P45" s="80">
        <v>1.2</v>
      </c>
      <c r="Q45" s="80">
        <v>6.03</v>
      </c>
      <c r="R45" s="80">
        <v>20.399999999999999</v>
      </c>
    </row>
    <row r="46" spans="2:18" ht="32.25" customHeight="1">
      <c r="B46" s="36">
        <v>692</v>
      </c>
      <c r="C46" s="11" t="s">
        <v>23</v>
      </c>
      <c r="D46" s="81">
        <v>200</v>
      </c>
      <c r="E46" s="17">
        <v>1.92</v>
      </c>
      <c r="F46" s="81">
        <v>1.33</v>
      </c>
      <c r="G46" s="81">
        <v>1.5</v>
      </c>
      <c r="H46" s="81">
        <v>12.77</v>
      </c>
      <c r="I46" s="80">
        <v>149.1</v>
      </c>
      <c r="J46" s="8"/>
      <c r="K46" s="36">
        <v>690</v>
      </c>
      <c r="L46" s="11" t="s">
        <v>39</v>
      </c>
      <c r="M46" s="3">
        <v>200</v>
      </c>
      <c r="N46" s="24">
        <v>4.7</v>
      </c>
      <c r="O46" s="3">
        <v>2.9</v>
      </c>
      <c r="P46" s="3">
        <v>1.95</v>
      </c>
      <c r="Q46" s="3">
        <v>20.7</v>
      </c>
      <c r="R46" s="3">
        <v>112</v>
      </c>
    </row>
    <row r="47" spans="2:18" ht="25.5" customHeight="1">
      <c r="B47" s="36"/>
      <c r="C47" s="22" t="s">
        <v>12</v>
      </c>
      <c r="D47" s="81">
        <v>50</v>
      </c>
      <c r="E47" s="24">
        <v>2.25</v>
      </c>
      <c r="F47" s="81">
        <v>3.8</v>
      </c>
      <c r="G47" s="81">
        <v>0.3</v>
      </c>
      <c r="H47" s="81">
        <v>20.7</v>
      </c>
      <c r="I47" s="81">
        <v>117</v>
      </c>
      <c r="J47" s="8"/>
      <c r="K47" s="6"/>
      <c r="L47" s="22" t="s">
        <v>12</v>
      </c>
      <c r="M47" s="3">
        <v>50</v>
      </c>
      <c r="N47" s="24">
        <v>2.25</v>
      </c>
      <c r="O47" s="3">
        <v>3.8</v>
      </c>
      <c r="P47" s="3">
        <v>0.3</v>
      </c>
      <c r="Q47" s="3">
        <v>20.7</v>
      </c>
      <c r="R47" s="3">
        <v>117</v>
      </c>
    </row>
    <row r="48" spans="2:18" ht="33" customHeight="1">
      <c r="B48" s="36">
        <v>97</v>
      </c>
      <c r="C48" s="11" t="s">
        <v>34</v>
      </c>
      <c r="D48" s="81">
        <v>15</v>
      </c>
      <c r="E48" s="17">
        <v>8</v>
      </c>
      <c r="F48" s="81">
        <v>3.8</v>
      </c>
      <c r="G48" s="81">
        <v>4.8</v>
      </c>
      <c r="H48" s="81">
        <v>0</v>
      </c>
      <c r="I48" s="80">
        <v>60</v>
      </c>
      <c r="J48" s="8"/>
      <c r="K48" s="36">
        <v>96</v>
      </c>
      <c r="L48" s="22" t="s">
        <v>35</v>
      </c>
      <c r="M48" s="6">
        <v>10</v>
      </c>
      <c r="N48" s="26">
        <v>5</v>
      </c>
      <c r="O48" s="6">
        <v>0.08</v>
      </c>
      <c r="P48" s="6">
        <v>7.82</v>
      </c>
      <c r="Q48" s="6">
        <v>0.06</v>
      </c>
      <c r="R48" s="6">
        <v>73.3</v>
      </c>
    </row>
    <row r="49" spans="2:18" ht="33" customHeight="1">
      <c r="B49" s="36"/>
      <c r="C49" s="11"/>
      <c r="D49" s="81"/>
      <c r="E49" s="17"/>
      <c r="F49" s="81"/>
      <c r="G49" s="81"/>
      <c r="H49" s="81"/>
      <c r="I49" s="80"/>
      <c r="J49" s="8"/>
      <c r="K49" s="36">
        <v>97</v>
      </c>
      <c r="L49" s="11" t="s">
        <v>34</v>
      </c>
      <c r="M49" s="3">
        <v>15</v>
      </c>
      <c r="N49" s="17">
        <v>8</v>
      </c>
      <c r="O49" s="3">
        <v>3.8</v>
      </c>
      <c r="P49" s="3">
        <v>4.8</v>
      </c>
      <c r="Q49" s="3">
        <v>0</v>
      </c>
      <c r="R49" s="6">
        <v>60</v>
      </c>
    </row>
    <row r="50" spans="2:18" ht="31.5" customHeight="1">
      <c r="B50" s="37"/>
      <c r="C50" s="31" t="s">
        <v>13</v>
      </c>
      <c r="D50" s="33">
        <f>SUM(D42:D49)</f>
        <v>545</v>
      </c>
      <c r="E50" s="33">
        <f t="shared" ref="E50:I50" si="3">SUM(E42:E49)</f>
        <v>54.990000000000009</v>
      </c>
      <c r="F50" s="33">
        <f t="shared" si="3"/>
        <v>22.080000000000002</v>
      </c>
      <c r="G50" s="33">
        <f t="shared" si="3"/>
        <v>22.78</v>
      </c>
      <c r="H50" s="33">
        <f t="shared" si="3"/>
        <v>88.86</v>
      </c>
      <c r="I50" s="33">
        <f t="shared" si="3"/>
        <v>651.79999999999995</v>
      </c>
      <c r="J50" s="8"/>
      <c r="K50" s="6"/>
      <c r="L50" s="22"/>
      <c r="M50" s="25"/>
      <c r="N50" s="26"/>
      <c r="O50" s="25"/>
      <c r="P50" s="25"/>
      <c r="Q50" s="25"/>
      <c r="R50" s="25"/>
    </row>
    <row r="51" spans="2:18" s="32" customFormat="1" ht="19.5" customHeight="1">
      <c r="B51" s="37"/>
      <c r="C51" s="31"/>
      <c r="D51" s="33"/>
      <c r="E51" s="33"/>
      <c r="F51" s="33"/>
      <c r="G51" s="33"/>
      <c r="H51" s="33"/>
      <c r="I51" s="33"/>
      <c r="J51" s="10"/>
      <c r="K51" s="33"/>
      <c r="L51" s="31" t="s">
        <v>13</v>
      </c>
      <c r="M51" s="28">
        <f t="shared" ref="M51:R51" si="4">SUM(M43:M50)</f>
        <v>535</v>
      </c>
      <c r="N51" s="28">
        <f t="shared" si="4"/>
        <v>54.99</v>
      </c>
      <c r="O51" s="28">
        <f t="shared" si="4"/>
        <v>22.24</v>
      </c>
      <c r="P51" s="28">
        <f t="shared" si="4"/>
        <v>24.02</v>
      </c>
      <c r="Q51" s="28">
        <f t="shared" si="4"/>
        <v>88.48</v>
      </c>
      <c r="R51" s="28">
        <f t="shared" si="4"/>
        <v>846.06</v>
      </c>
    </row>
    <row r="52" spans="2:18">
      <c r="B52" s="36"/>
      <c r="C52" s="104" t="s">
        <v>24</v>
      </c>
      <c r="D52" s="105"/>
      <c r="E52" s="105"/>
      <c r="F52" s="105"/>
      <c r="G52" s="105"/>
      <c r="H52" s="105"/>
      <c r="I52" s="106"/>
      <c r="J52" s="10"/>
      <c r="K52" s="33"/>
      <c r="L52" s="104" t="s">
        <v>25</v>
      </c>
      <c r="M52" s="105"/>
      <c r="N52" s="105"/>
      <c r="O52" s="105"/>
      <c r="P52" s="105"/>
      <c r="Q52" s="105"/>
      <c r="R52" s="106"/>
    </row>
    <row r="53" spans="2:18" ht="33.75" customHeight="1">
      <c r="B53" s="98" t="s">
        <v>33</v>
      </c>
      <c r="C53" s="94" t="s">
        <v>3</v>
      </c>
      <c r="D53" s="94" t="s">
        <v>4</v>
      </c>
      <c r="E53" s="96" t="s">
        <v>26</v>
      </c>
      <c r="F53" s="100" t="s">
        <v>5</v>
      </c>
      <c r="G53" s="101"/>
      <c r="H53" s="102"/>
      <c r="I53" s="94" t="s">
        <v>6</v>
      </c>
      <c r="J53" s="4"/>
      <c r="K53" s="98" t="s">
        <v>33</v>
      </c>
      <c r="L53" s="94" t="s">
        <v>3</v>
      </c>
      <c r="M53" s="94" t="s">
        <v>4</v>
      </c>
      <c r="N53" s="96" t="s">
        <v>26</v>
      </c>
      <c r="O53" s="100" t="s">
        <v>5</v>
      </c>
      <c r="P53" s="101"/>
      <c r="Q53" s="102"/>
      <c r="R53" s="94" t="s">
        <v>6</v>
      </c>
    </row>
    <row r="54" spans="2:18" ht="27.75" customHeight="1">
      <c r="B54" s="99"/>
      <c r="C54" s="95"/>
      <c r="D54" s="95"/>
      <c r="E54" s="97"/>
      <c r="F54" s="6" t="s">
        <v>7</v>
      </c>
      <c r="G54" s="6" t="s">
        <v>8</v>
      </c>
      <c r="H54" s="6" t="s">
        <v>9</v>
      </c>
      <c r="I54" s="95"/>
      <c r="J54" s="7"/>
      <c r="K54" s="99"/>
      <c r="L54" s="95"/>
      <c r="M54" s="95"/>
      <c r="N54" s="97"/>
      <c r="O54" s="6" t="s">
        <v>7</v>
      </c>
      <c r="P54" s="6" t="s">
        <v>8</v>
      </c>
      <c r="Q54" s="6" t="s">
        <v>9</v>
      </c>
      <c r="R54" s="95"/>
    </row>
    <row r="55" spans="2:18">
      <c r="B55" s="36"/>
      <c r="C55" s="5"/>
      <c r="D55" s="6"/>
      <c r="E55" s="18"/>
      <c r="F55" s="6"/>
      <c r="G55" s="6"/>
      <c r="H55" s="6"/>
      <c r="I55" s="6"/>
      <c r="J55" s="8"/>
      <c r="K55" s="6"/>
      <c r="L55" s="5"/>
      <c r="M55" s="6"/>
      <c r="N55" s="18"/>
      <c r="O55" s="6"/>
      <c r="P55" s="6"/>
      <c r="Q55" s="6"/>
      <c r="R55" s="6"/>
    </row>
    <row r="56" spans="2:18" ht="31.5">
      <c r="B56" s="36">
        <v>437</v>
      </c>
      <c r="C56" s="11" t="s">
        <v>89</v>
      </c>
      <c r="D56" s="81" t="s">
        <v>90</v>
      </c>
      <c r="E56" s="17">
        <v>29.61</v>
      </c>
      <c r="F56" s="3">
        <v>13.9</v>
      </c>
      <c r="G56" s="3">
        <v>14.68</v>
      </c>
      <c r="H56" s="3">
        <v>12.1</v>
      </c>
      <c r="I56" s="3">
        <v>235</v>
      </c>
      <c r="J56" s="8"/>
      <c r="K56" s="6">
        <v>374</v>
      </c>
      <c r="L56" s="11" t="s">
        <v>46</v>
      </c>
      <c r="M56" s="6" t="s">
        <v>47</v>
      </c>
      <c r="N56" s="18">
        <v>21.59</v>
      </c>
      <c r="O56" s="6">
        <v>13.25</v>
      </c>
      <c r="P56" s="6">
        <v>7.38</v>
      </c>
      <c r="Q56" s="6">
        <v>8</v>
      </c>
      <c r="R56" s="6">
        <v>189</v>
      </c>
    </row>
    <row r="57" spans="2:18" ht="32.25" customHeight="1">
      <c r="B57" s="36">
        <v>508</v>
      </c>
      <c r="C57" s="11" t="s">
        <v>37</v>
      </c>
      <c r="D57" s="3">
        <v>150</v>
      </c>
      <c r="E57" s="17">
        <v>9.34</v>
      </c>
      <c r="F57" s="3">
        <v>4.5</v>
      </c>
      <c r="G57" s="3">
        <v>5.0999999999999996</v>
      </c>
      <c r="H57" s="3">
        <v>42.1</v>
      </c>
      <c r="I57" s="3">
        <v>151</v>
      </c>
      <c r="J57" s="8"/>
      <c r="K57" s="36">
        <v>520</v>
      </c>
      <c r="L57" s="11" t="s">
        <v>31</v>
      </c>
      <c r="M57" s="3">
        <v>150</v>
      </c>
      <c r="N57" s="17">
        <v>14.9</v>
      </c>
      <c r="O57" s="3">
        <v>3.15</v>
      </c>
      <c r="P57" s="3">
        <v>5.75</v>
      </c>
      <c r="Q57" s="3">
        <v>31.9</v>
      </c>
      <c r="R57" s="3">
        <v>163.5</v>
      </c>
    </row>
    <row r="58" spans="2:18" ht="32.25" customHeight="1">
      <c r="B58" s="36"/>
      <c r="C58" s="11" t="s">
        <v>38</v>
      </c>
      <c r="D58" s="6">
        <v>45</v>
      </c>
      <c r="E58" s="18">
        <v>9.09</v>
      </c>
      <c r="F58" s="6">
        <v>0.54</v>
      </c>
      <c r="G58" s="6">
        <v>0</v>
      </c>
      <c r="H58" s="6">
        <v>1.17</v>
      </c>
      <c r="I58" s="6">
        <v>8.8000000000000007</v>
      </c>
      <c r="J58" s="8"/>
      <c r="K58" s="6"/>
      <c r="L58" s="11" t="s">
        <v>48</v>
      </c>
      <c r="M58" s="3">
        <v>50</v>
      </c>
      <c r="N58" s="17">
        <v>4.1500000000000004</v>
      </c>
      <c r="O58" s="3">
        <v>0.6</v>
      </c>
      <c r="P58" s="3">
        <v>0</v>
      </c>
      <c r="Q58" s="3">
        <v>1.3</v>
      </c>
      <c r="R58" s="6">
        <v>9.8000000000000007</v>
      </c>
    </row>
    <row r="59" spans="2:18" ht="21.75" customHeight="1">
      <c r="B59" s="36"/>
      <c r="C59" s="22" t="s">
        <v>12</v>
      </c>
      <c r="D59" s="3">
        <v>50</v>
      </c>
      <c r="E59" s="17">
        <v>2.25</v>
      </c>
      <c r="F59" s="3">
        <v>3.8</v>
      </c>
      <c r="G59" s="3">
        <v>0.3</v>
      </c>
      <c r="H59" s="3">
        <v>20.7</v>
      </c>
      <c r="I59" s="3">
        <v>117</v>
      </c>
      <c r="J59" s="9"/>
      <c r="K59" s="3"/>
      <c r="L59" s="22" t="s">
        <v>12</v>
      </c>
      <c r="M59" s="3">
        <v>50</v>
      </c>
      <c r="N59" s="17">
        <v>2.25</v>
      </c>
      <c r="O59" s="3">
        <v>3.8</v>
      </c>
      <c r="P59" s="3">
        <v>0.3</v>
      </c>
      <c r="Q59" s="3">
        <v>20.7</v>
      </c>
      <c r="R59" s="3">
        <v>117</v>
      </c>
    </row>
    <row r="60" spans="2:18" ht="31.5">
      <c r="B60" s="36">
        <v>690</v>
      </c>
      <c r="C60" s="11" t="s">
        <v>39</v>
      </c>
      <c r="D60" s="3">
        <v>200</v>
      </c>
      <c r="E60" s="24">
        <v>4.7</v>
      </c>
      <c r="F60" s="3">
        <v>2.9</v>
      </c>
      <c r="G60" s="3">
        <v>1.95</v>
      </c>
      <c r="H60" s="3">
        <v>20.7</v>
      </c>
      <c r="I60" s="3">
        <v>112</v>
      </c>
      <c r="J60" s="8"/>
      <c r="K60" s="36">
        <v>685</v>
      </c>
      <c r="L60" s="11" t="s">
        <v>17</v>
      </c>
      <c r="M60" s="23">
        <v>200</v>
      </c>
      <c r="N60" s="24">
        <v>2.1</v>
      </c>
      <c r="O60" s="23">
        <v>0</v>
      </c>
      <c r="P60" s="23">
        <v>0</v>
      </c>
      <c r="Q60" s="23">
        <v>14</v>
      </c>
      <c r="R60" s="23">
        <v>56</v>
      </c>
    </row>
    <row r="61" spans="2:18" ht="30.75" customHeight="1">
      <c r="B61" s="36"/>
      <c r="C61" s="11"/>
      <c r="D61" s="6"/>
      <c r="E61" s="18"/>
      <c r="F61" s="6"/>
      <c r="G61" s="6"/>
      <c r="H61" s="6"/>
      <c r="I61" s="6"/>
      <c r="J61" s="8"/>
      <c r="K61" s="6"/>
      <c r="L61" s="22" t="s">
        <v>45</v>
      </c>
      <c r="M61" s="23">
        <v>45</v>
      </c>
      <c r="N61" s="24">
        <v>10</v>
      </c>
      <c r="O61" s="23">
        <v>2.9</v>
      </c>
      <c r="P61" s="23">
        <v>9.4</v>
      </c>
      <c r="Q61" s="23">
        <v>18.8</v>
      </c>
      <c r="R61" s="23">
        <v>89</v>
      </c>
    </row>
    <row r="62" spans="2:18" s="32" customFormat="1" ht="21" customHeight="1">
      <c r="B62" s="37"/>
      <c r="C62" s="31" t="s">
        <v>13</v>
      </c>
      <c r="D62" s="28">
        <f t="shared" ref="D62:I62" si="5">SUM(D56:D61)</f>
        <v>445</v>
      </c>
      <c r="E62" s="29">
        <f t="shared" si="5"/>
        <v>54.990000000000009</v>
      </c>
      <c r="F62" s="28">
        <f t="shared" si="5"/>
        <v>25.639999999999997</v>
      </c>
      <c r="G62" s="28">
        <f t="shared" si="5"/>
        <v>22.03</v>
      </c>
      <c r="H62" s="28">
        <f t="shared" si="5"/>
        <v>96.77000000000001</v>
      </c>
      <c r="I62" s="28">
        <f t="shared" si="5"/>
        <v>623.79999999999995</v>
      </c>
      <c r="J62" s="39"/>
      <c r="K62" s="33"/>
      <c r="L62" s="38" t="s">
        <v>13</v>
      </c>
      <c r="M62" s="44">
        <v>585</v>
      </c>
      <c r="N62" s="45">
        <f>SUM(N56:N61)</f>
        <v>54.99</v>
      </c>
      <c r="O62" s="44">
        <f>SUM(O56:O61)</f>
        <v>23.7</v>
      </c>
      <c r="P62" s="44">
        <f>SUM(P56:P61)</f>
        <v>22.83</v>
      </c>
      <c r="Q62" s="44">
        <f>SUM(Q56:Q61)</f>
        <v>94.699999999999989</v>
      </c>
      <c r="R62" s="44">
        <f>SUM(R56:R61)</f>
        <v>624.29999999999995</v>
      </c>
    </row>
    <row r="63" spans="2:18">
      <c r="C63" s="2"/>
      <c r="D63" s="13"/>
      <c r="E63" s="19"/>
      <c r="F63" s="13"/>
      <c r="G63" s="13"/>
      <c r="H63" s="13"/>
      <c r="I63" s="13"/>
      <c r="J63" s="14"/>
      <c r="K63" s="42"/>
      <c r="L63" s="12"/>
      <c r="M63" s="15"/>
      <c r="N63" s="43"/>
      <c r="O63" s="13"/>
      <c r="P63" s="13"/>
      <c r="Q63" s="13"/>
      <c r="R63" s="13"/>
    </row>
    <row r="64" spans="2:18">
      <c r="D64" s="16"/>
      <c r="E64" s="20"/>
      <c r="F64" s="20">
        <f>F62+F51+F37+F26+F13</f>
        <v>74.78</v>
      </c>
      <c r="G64" s="20">
        <f>G62+G51+G37+G26+G13</f>
        <v>72.388000000000005</v>
      </c>
      <c r="H64" s="20">
        <f>H62+H51+H37+H26+H13</f>
        <v>294.88</v>
      </c>
      <c r="I64" s="20">
        <f>I62+I51+I37+I26+I13</f>
        <v>2376.4799999999996</v>
      </c>
      <c r="J64" s="14"/>
      <c r="K64" s="42"/>
      <c r="L64" s="2"/>
      <c r="M64" s="13"/>
      <c r="N64" s="19"/>
      <c r="O64" s="13">
        <f>O62+O50+O37+O26+O13</f>
        <v>68.739999999999995</v>
      </c>
      <c r="P64" s="13">
        <f>P62+P50+P37+P26+P13</f>
        <v>68.11</v>
      </c>
      <c r="Q64" s="13">
        <f>Q62+Q50+Q37+Q26+Q13</f>
        <v>268.27999999999997</v>
      </c>
      <c r="R64" s="13">
        <f>R62+R51+R37+R26+R13</f>
        <v>2582.06</v>
      </c>
    </row>
    <row r="65" spans="3:18">
      <c r="D65" s="16"/>
      <c r="E65" s="20"/>
      <c r="F65" s="16">
        <f>F64/5</f>
        <v>14.956</v>
      </c>
      <c r="G65" s="16">
        <f t="shared" ref="G65:I65" si="6">G64/5</f>
        <v>14.477600000000001</v>
      </c>
      <c r="H65" s="16">
        <f t="shared" si="6"/>
        <v>58.975999999999999</v>
      </c>
      <c r="I65" s="16">
        <f t="shared" si="6"/>
        <v>475.29599999999994</v>
      </c>
      <c r="J65" s="14"/>
      <c r="K65" s="42"/>
      <c r="L65" s="2"/>
      <c r="M65" s="13"/>
      <c r="N65" s="19"/>
      <c r="O65" s="13">
        <f>O64/5</f>
        <v>13.747999999999999</v>
      </c>
      <c r="P65" s="13">
        <f t="shared" ref="P65:R65" si="7">P64/5</f>
        <v>13.622</v>
      </c>
      <c r="Q65" s="13">
        <f t="shared" si="7"/>
        <v>53.655999999999992</v>
      </c>
      <c r="R65" s="13">
        <f t="shared" si="7"/>
        <v>516.41200000000003</v>
      </c>
    </row>
    <row r="66" spans="3:18">
      <c r="C66" t="s">
        <v>40</v>
      </c>
      <c r="F66">
        <v>1</v>
      </c>
      <c r="G66">
        <v>1</v>
      </c>
      <c r="H66">
        <v>4</v>
      </c>
      <c r="L66" t="s">
        <v>40</v>
      </c>
      <c r="O66">
        <v>1</v>
      </c>
      <c r="P66">
        <v>1</v>
      </c>
      <c r="Q66">
        <v>4</v>
      </c>
    </row>
  </sheetData>
  <mergeCells count="72">
    <mergeCell ref="C15:I15"/>
    <mergeCell ref="L15:R15"/>
    <mergeCell ref="K4:K5"/>
    <mergeCell ref="L4:L5"/>
    <mergeCell ref="M4:M5"/>
    <mergeCell ref="C52:I52"/>
    <mergeCell ref="L52:R52"/>
    <mergeCell ref="M40:M41"/>
    <mergeCell ref="N40:N41"/>
    <mergeCell ref="R40:R41"/>
    <mergeCell ref="B16:B17"/>
    <mergeCell ref="C16:C17"/>
    <mergeCell ref="C39:I39"/>
    <mergeCell ref="L39:R39"/>
    <mergeCell ref="F40:H40"/>
    <mergeCell ref="O40:Q40"/>
    <mergeCell ref="F16:H16"/>
    <mergeCell ref="O16:Q16"/>
    <mergeCell ref="C28:I28"/>
    <mergeCell ref="L28:R28"/>
    <mergeCell ref="F29:H29"/>
    <mergeCell ref="O29:Q29"/>
    <mergeCell ref="D16:D17"/>
    <mergeCell ref="E16:E17"/>
    <mergeCell ref="I16:I17"/>
    <mergeCell ref="L29:L30"/>
    <mergeCell ref="C1:S1"/>
    <mergeCell ref="B4:B5"/>
    <mergeCell ref="C4:C5"/>
    <mergeCell ref="D4:D5"/>
    <mergeCell ref="E4:E5"/>
    <mergeCell ref="I4:I5"/>
    <mergeCell ref="C2:R2"/>
    <mergeCell ref="C3:I3"/>
    <mergeCell ref="L3:R3"/>
    <mergeCell ref="F4:H4"/>
    <mergeCell ref="O4:Q4"/>
    <mergeCell ref="N4:N5"/>
    <mergeCell ref="R4:R5"/>
    <mergeCell ref="K16:K17"/>
    <mergeCell ref="L16:L17"/>
    <mergeCell ref="M16:M17"/>
    <mergeCell ref="N16:N17"/>
    <mergeCell ref="R16:R17"/>
    <mergeCell ref="M29:M30"/>
    <mergeCell ref="N29:N30"/>
    <mergeCell ref="R29:R30"/>
    <mergeCell ref="B40:B41"/>
    <mergeCell ref="C40:C41"/>
    <mergeCell ref="D40:D41"/>
    <mergeCell ref="E40:E41"/>
    <mergeCell ref="I40:I41"/>
    <mergeCell ref="K40:K41"/>
    <mergeCell ref="L40:L41"/>
    <mergeCell ref="B29:B30"/>
    <mergeCell ref="C29:C30"/>
    <mergeCell ref="D29:D30"/>
    <mergeCell ref="E29:E30"/>
    <mergeCell ref="I29:I30"/>
    <mergeCell ref="K29:K30"/>
    <mergeCell ref="L53:L54"/>
    <mergeCell ref="M53:M54"/>
    <mergeCell ref="N53:N54"/>
    <mergeCell ref="R53:R54"/>
    <mergeCell ref="B53:B54"/>
    <mergeCell ref="C53:C54"/>
    <mergeCell ref="D53:D54"/>
    <mergeCell ref="E53:E54"/>
    <mergeCell ref="I53:I54"/>
    <mergeCell ref="K53:K54"/>
    <mergeCell ref="F53:H53"/>
    <mergeCell ref="O53:Q53"/>
  </mergeCells>
  <pageMargins left="0.31496062992125984" right="0.31496062992125984" top="0.74803149606299213" bottom="0.35433070866141736" header="0.31496062992125984" footer="0.31496062992125984"/>
  <pageSetup paperSize="9" scale="88" orientation="portrait" horizontalDpi="180" verticalDpi="180" r:id="rId1"/>
  <colBreaks count="1" manualBreakCount="1">
    <brk id="9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topLeftCell="A49" zoomScale="60" workbookViewId="0">
      <selection activeCell="A49" sqref="A1:XFD1048576"/>
    </sheetView>
  </sheetViews>
  <sheetFormatPr defaultRowHeight="15.75"/>
  <cols>
    <col min="1" max="1" width="9.140625" style="58"/>
    <col min="2" max="2" width="30.7109375" style="53" customWidth="1"/>
    <col min="3" max="6" width="9.140625" style="53"/>
    <col min="7" max="8" width="9.85546875" style="53" customWidth="1"/>
    <col min="9" max="9" width="5.140625" style="53" customWidth="1"/>
    <col min="10" max="10" width="9.140625" style="53" customWidth="1"/>
    <col min="11" max="11" width="30.85546875" style="53" customWidth="1"/>
    <col min="12" max="15" width="9.140625" style="53"/>
    <col min="16" max="16" width="9.7109375" style="53" customWidth="1"/>
    <col min="17" max="17" width="9.85546875" style="53" customWidth="1"/>
    <col min="260" max="260" width="28.140625" customWidth="1"/>
    <col min="264" max="265" width="9.85546875" customWidth="1"/>
    <col min="267" max="267" width="0.42578125" customWidth="1"/>
    <col min="268" max="268" width="30.42578125" customWidth="1"/>
    <col min="272" max="272" width="9.7109375" customWidth="1"/>
    <col min="273" max="273" width="9.85546875" customWidth="1"/>
    <col min="516" max="516" width="28.140625" customWidth="1"/>
    <col min="520" max="521" width="9.85546875" customWidth="1"/>
    <col min="523" max="523" width="0.42578125" customWidth="1"/>
    <col min="524" max="524" width="30.42578125" customWidth="1"/>
    <col min="528" max="528" width="9.7109375" customWidth="1"/>
    <col min="529" max="529" width="9.85546875" customWidth="1"/>
    <col min="772" max="772" width="28.140625" customWidth="1"/>
    <col min="776" max="777" width="9.85546875" customWidth="1"/>
    <col min="779" max="779" width="0.42578125" customWidth="1"/>
    <col min="780" max="780" width="30.42578125" customWidth="1"/>
    <col min="784" max="784" width="9.7109375" customWidth="1"/>
    <col min="785" max="785" width="9.85546875" customWidth="1"/>
    <col min="1028" max="1028" width="28.140625" customWidth="1"/>
    <col min="1032" max="1033" width="9.85546875" customWidth="1"/>
    <col min="1035" max="1035" width="0.42578125" customWidth="1"/>
    <col min="1036" max="1036" width="30.42578125" customWidth="1"/>
    <col min="1040" max="1040" width="9.7109375" customWidth="1"/>
    <col min="1041" max="1041" width="9.85546875" customWidth="1"/>
    <col min="1284" max="1284" width="28.140625" customWidth="1"/>
    <col min="1288" max="1289" width="9.85546875" customWidth="1"/>
    <col min="1291" max="1291" width="0.42578125" customWidth="1"/>
    <col min="1292" max="1292" width="30.42578125" customWidth="1"/>
    <col min="1296" max="1296" width="9.7109375" customWidth="1"/>
    <col min="1297" max="1297" width="9.85546875" customWidth="1"/>
    <col min="1540" max="1540" width="28.140625" customWidth="1"/>
    <col min="1544" max="1545" width="9.85546875" customWidth="1"/>
    <col min="1547" max="1547" width="0.42578125" customWidth="1"/>
    <col min="1548" max="1548" width="30.42578125" customWidth="1"/>
    <col min="1552" max="1552" width="9.7109375" customWidth="1"/>
    <col min="1553" max="1553" width="9.85546875" customWidth="1"/>
    <col min="1796" max="1796" width="28.140625" customWidth="1"/>
    <col min="1800" max="1801" width="9.85546875" customWidth="1"/>
    <col min="1803" max="1803" width="0.42578125" customWidth="1"/>
    <col min="1804" max="1804" width="30.42578125" customWidth="1"/>
    <col min="1808" max="1808" width="9.7109375" customWidth="1"/>
    <col min="1809" max="1809" width="9.85546875" customWidth="1"/>
    <col min="2052" max="2052" width="28.140625" customWidth="1"/>
    <col min="2056" max="2057" width="9.85546875" customWidth="1"/>
    <col min="2059" max="2059" width="0.42578125" customWidth="1"/>
    <col min="2060" max="2060" width="30.42578125" customWidth="1"/>
    <col min="2064" max="2064" width="9.7109375" customWidth="1"/>
    <col min="2065" max="2065" width="9.85546875" customWidth="1"/>
    <col min="2308" max="2308" width="28.140625" customWidth="1"/>
    <col min="2312" max="2313" width="9.85546875" customWidth="1"/>
    <col min="2315" max="2315" width="0.42578125" customWidth="1"/>
    <col min="2316" max="2316" width="30.42578125" customWidth="1"/>
    <col min="2320" max="2320" width="9.7109375" customWidth="1"/>
    <col min="2321" max="2321" width="9.85546875" customWidth="1"/>
    <col min="2564" max="2564" width="28.140625" customWidth="1"/>
    <col min="2568" max="2569" width="9.85546875" customWidth="1"/>
    <col min="2571" max="2571" width="0.42578125" customWidth="1"/>
    <col min="2572" max="2572" width="30.42578125" customWidth="1"/>
    <col min="2576" max="2576" width="9.7109375" customWidth="1"/>
    <col min="2577" max="2577" width="9.85546875" customWidth="1"/>
    <col min="2820" max="2820" width="28.140625" customWidth="1"/>
    <col min="2824" max="2825" width="9.85546875" customWidth="1"/>
    <col min="2827" max="2827" width="0.42578125" customWidth="1"/>
    <col min="2828" max="2828" width="30.42578125" customWidth="1"/>
    <col min="2832" max="2832" width="9.7109375" customWidth="1"/>
    <col min="2833" max="2833" width="9.85546875" customWidth="1"/>
    <col min="3076" max="3076" width="28.140625" customWidth="1"/>
    <col min="3080" max="3081" width="9.85546875" customWidth="1"/>
    <col min="3083" max="3083" width="0.42578125" customWidth="1"/>
    <col min="3084" max="3084" width="30.42578125" customWidth="1"/>
    <col min="3088" max="3088" width="9.7109375" customWidth="1"/>
    <col min="3089" max="3089" width="9.85546875" customWidth="1"/>
    <col min="3332" max="3332" width="28.140625" customWidth="1"/>
    <col min="3336" max="3337" width="9.85546875" customWidth="1"/>
    <col min="3339" max="3339" width="0.42578125" customWidth="1"/>
    <col min="3340" max="3340" width="30.42578125" customWidth="1"/>
    <col min="3344" max="3344" width="9.7109375" customWidth="1"/>
    <col min="3345" max="3345" width="9.85546875" customWidth="1"/>
    <col min="3588" max="3588" width="28.140625" customWidth="1"/>
    <col min="3592" max="3593" width="9.85546875" customWidth="1"/>
    <col min="3595" max="3595" width="0.42578125" customWidth="1"/>
    <col min="3596" max="3596" width="30.42578125" customWidth="1"/>
    <col min="3600" max="3600" width="9.7109375" customWidth="1"/>
    <col min="3601" max="3601" width="9.85546875" customWidth="1"/>
    <col min="3844" max="3844" width="28.140625" customWidth="1"/>
    <col min="3848" max="3849" width="9.85546875" customWidth="1"/>
    <col min="3851" max="3851" width="0.42578125" customWidth="1"/>
    <col min="3852" max="3852" width="30.42578125" customWidth="1"/>
    <col min="3856" max="3856" width="9.7109375" customWidth="1"/>
    <col min="3857" max="3857" width="9.85546875" customWidth="1"/>
    <col min="4100" max="4100" width="28.140625" customWidth="1"/>
    <col min="4104" max="4105" width="9.85546875" customWidth="1"/>
    <col min="4107" max="4107" width="0.42578125" customWidth="1"/>
    <col min="4108" max="4108" width="30.42578125" customWidth="1"/>
    <col min="4112" max="4112" width="9.7109375" customWidth="1"/>
    <col min="4113" max="4113" width="9.85546875" customWidth="1"/>
    <col min="4356" max="4356" width="28.140625" customWidth="1"/>
    <col min="4360" max="4361" width="9.85546875" customWidth="1"/>
    <col min="4363" max="4363" width="0.42578125" customWidth="1"/>
    <col min="4364" max="4364" width="30.42578125" customWidth="1"/>
    <col min="4368" max="4368" width="9.7109375" customWidth="1"/>
    <col min="4369" max="4369" width="9.85546875" customWidth="1"/>
    <col min="4612" max="4612" width="28.140625" customWidth="1"/>
    <col min="4616" max="4617" width="9.85546875" customWidth="1"/>
    <col min="4619" max="4619" width="0.42578125" customWidth="1"/>
    <col min="4620" max="4620" width="30.42578125" customWidth="1"/>
    <col min="4624" max="4624" width="9.7109375" customWidth="1"/>
    <col min="4625" max="4625" width="9.85546875" customWidth="1"/>
    <col min="4868" max="4868" width="28.140625" customWidth="1"/>
    <col min="4872" max="4873" width="9.85546875" customWidth="1"/>
    <col min="4875" max="4875" width="0.42578125" customWidth="1"/>
    <col min="4876" max="4876" width="30.42578125" customWidth="1"/>
    <col min="4880" max="4880" width="9.7109375" customWidth="1"/>
    <col min="4881" max="4881" width="9.85546875" customWidth="1"/>
    <col min="5124" max="5124" width="28.140625" customWidth="1"/>
    <col min="5128" max="5129" width="9.85546875" customWidth="1"/>
    <col min="5131" max="5131" width="0.42578125" customWidth="1"/>
    <col min="5132" max="5132" width="30.42578125" customWidth="1"/>
    <col min="5136" max="5136" width="9.7109375" customWidth="1"/>
    <col min="5137" max="5137" width="9.85546875" customWidth="1"/>
    <col min="5380" max="5380" width="28.140625" customWidth="1"/>
    <col min="5384" max="5385" width="9.85546875" customWidth="1"/>
    <col min="5387" max="5387" width="0.42578125" customWidth="1"/>
    <col min="5388" max="5388" width="30.42578125" customWidth="1"/>
    <col min="5392" max="5392" width="9.7109375" customWidth="1"/>
    <col min="5393" max="5393" width="9.85546875" customWidth="1"/>
    <col min="5636" max="5636" width="28.140625" customWidth="1"/>
    <col min="5640" max="5641" width="9.85546875" customWidth="1"/>
    <col min="5643" max="5643" width="0.42578125" customWidth="1"/>
    <col min="5644" max="5644" width="30.42578125" customWidth="1"/>
    <col min="5648" max="5648" width="9.7109375" customWidth="1"/>
    <col min="5649" max="5649" width="9.85546875" customWidth="1"/>
    <col min="5892" max="5892" width="28.140625" customWidth="1"/>
    <col min="5896" max="5897" width="9.85546875" customWidth="1"/>
    <col min="5899" max="5899" width="0.42578125" customWidth="1"/>
    <col min="5900" max="5900" width="30.42578125" customWidth="1"/>
    <col min="5904" max="5904" width="9.7109375" customWidth="1"/>
    <col min="5905" max="5905" width="9.85546875" customWidth="1"/>
    <col min="6148" max="6148" width="28.140625" customWidth="1"/>
    <col min="6152" max="6153" width="9.85546875" customWidth="1"/>
    <col min="6155" max="6155" width="0.42578125" customWidth="1"/>
    <col min="6156" max="6156" width="30.42578125" customWidth="1"/>
    <col min="6160" max="6160" width="9.7109375" customWidth="1"/>
    <col min="6161" max="6161" width="9.85546875" customWidth="1"/>
    <col min="6404" max="6404" width="28.140625" customWidth="1"/>
    <col min="6408" max="6409" width="9.85546875" customWidth="1"/>
    <col min="6411" max="6411" width="0.42578125" customWidth="1"/>
    <col min="6412" max="6412" width="30.42578125" customWidth="1"/>
    <col min="6416" max="6416" width="9.7109375" customWidth="1"/>
    <col min="6417" max="6417" width="9.85546875" customWidth="1"/>
    <col min="6660" max="6660" width="28.140625" customWidth="1"/>
    <col min="6664" max="6665" width="9.85546875" customWidth="1"/>
    <col min="6667" max="6667" width="0.42578125" customWidth="1"/>
    <col min="6668" max="6668" width="30.42578125" customWidth="1"/>
    <col min="6672" max="6672" width="9.7109375" customWidth="1"/>
    <col min="6673" max="6673" width="9.85546875" customWidth="1"/>
    <col min="6916" max="6916" width="28.140625" customWidth="1"/>
    <col min="6920" max="6921" width="9.85546875" customWidth="1"/>
    <col min="6923" max="6923" width="0.42578125" customWidth="1"/>
    <col min="6924" max="6924" width="30.42578125" customWidth="1"/>
    <col min="6928" max="6928" width="9.7109375" customWidth="1"/>
    <col min="6929" max="6929" width="9.85546875" customWidth="1"/>
    <col min="7172" max="7172" width="28.140625" customWidth="1"/>
    <col min="7176" max="7177" width="9.85546875" customWidth="1"/>
    <col min="7179" max="7179" width="0.42578125" customWidth="1"/>
    <col min="7180" max="7180" width="30.42578125" customWidth="1"/>
    <col min="7184" max="7184" width="9.7109375" customWidth="1"/>
    <col min="7185" max="7185" width="9.85546875" customWidth="1"/>
    <col min="7428" max="7428" width="28.140625" customWidth="1"/>
    <col min="7432" max="7433" width="9.85546875" customWidth="1"/>
    <col min="7435" max="7435" width="0.42578125" customWidth="1"/>
    <col min="7436" max="7436" width="30.42578125" customWidth="1"/>
    <col min="7440" max="7440" width="9.7109375" customWidth="1"/>
    <col min="7441" max="7441" width="9.85546875" customWidth="1"/>
    <col min="7684" max="7684" width="28.140625" customWidth="1"/>
    <col min="7688" max="7689" width="9.85546875" customWidth="1"/>
    <col min="7691" max="7691" width="0.42578125" customWidth="1"/>
    <col min="7692" max="7692" width="30.42578125" customWidth="1"/>
    <col min="7696" max="7696" width="9.7109375" customWidth="1"/>
    <col min="7697" max="7697" width="9.85546875" customWidth="1"/>
    <col min="7940" max="7940" width="28.140625" customWidth="1"/>
    <col min="7944" max="7945" width="9.85546875" customWidth="1"/>
    <col min="7947" max="7947" width="0.42578125" customWidth="1"/>
    <col min="7948" max="7948" width="30.42578125" customWidth="1"/>
    <col min="7952" max="7952" width="9.7109375" customWidth="1"/>
    <col min="7953" max="7953" width="9.85546875" customWidth="1"/>
    <col min="8196" max="8196" width="28.140625" customWidth="1"/>
    <col min="8200" max="8201" width="9.85546875" customWidth="1"/>
    <col min="8203" max="8203" width="0.42578125" customWidth="1"/>
    <col min="8204" max="8204" width="30.42578125" customWidth="1"/>
    <col min="8208" max="8208" width="9.7109375" customWidth="1"/>
    <col min="8209" max="8209" width="9.85546875" customWidth="1"/>
    <col min="8452" max="8452" width="28.140625" customWidth="1"/>
    <col min="8456" max="8457" width="9.85546875" customWidth="1"/>
    <col min="8459" max="8459" width="0.42578125" customWidth="1"/>
    <col min="8460" max="8460" width="30.42578125" customWidth="1"/>
    <col min="8464" max="8464" width="9.7109375" customWidth="1"/>
    <col min="8465" max="8465" width="9.85546875" customWidth="1"/>
    <col min="8708" max="8708" width="28.140625" customWidth="1"/>
    <col min="8712" max="8713" width="9.85546875" customWidth="1"/>
    <col min="8715" max="8715" width="0.42578125" customWidth="1"/>
    <col min="8716" max="8716" width="30.42578125" customWidth="1"/>
    <col min="8720" max="8720" width="9.7109375" customWidth="1"/>
    <col min="8721" max="8721" width="9.85546875" customWidth="1"/>
    <col min="8964" max="8964" width="28.140625" customWidth="1"/>
    <col min="8968" max="8969" width="9.85546875" customWidth="1"/>
    <col min="8971" max="8971" width="0.42578125" customWidth="1"/>
    <col min="8972" max="8972" width="30.42578125" customWidth="1"/>
    <col min="8976" max="8976" width="9.7109375" customWidth="1"/>
    <col min="8977" max="8977" width="9.85546875" customWidth="1"/>
    <col min="9220" max="9220" width="28.140625" customWidth="1"/>
    <col min="9224" max="9225" width="9.85546875" customWidth="1"/>
    <col min="9227" max="9227" width="0.42578125" customWidth="1"/>
    <col min="9228" max="9228" width="30.42578125" customWidth="1"/>
    <col min="9232" max="9232" width="9.7109375" customWidth="1"/>
    <col min="9233" max="9233" width="9.85546875" customWidth="1"/>
    <col min="9476" max="9476" width="28.140625" customWidth="1"/>
    <col min="9480" max="9481" width="9.85546875" customWidth="1"/>
    <col min="9483" max="9483" width="0.42578125" customWidth="1"/>
    <col min="9484" max="9484" width="30.42578125" customWidth="1"/>
    <col min="9488" max="9488" width="9.7109375" customWidth="1"/>
    <col min="9489" max="9489" width="9.85546875" customWidth="1"/>
    <col min="9732" max="9732" width="28.140625" customWidth="1"/>
    <col min="9736" max="9737" width="9.85546875" customWidth="1"/>
    <col min="9739" max="9739" width="0.42578125" customWidth="1"/>
    <col min="9740" max="9740" width="30.42578125" customWidth="1"/>
    <col min="9744" max="9744" width="9.7109375" customWidth="1"/>
    <col min="9745" max="9745" width="9.85546875" customWidth="1"/>
    <col min="9988" max="9988" width="28.140625" customWidth="1"/>
    <col min="9992" max="9993" width="9.85546875" customWidth="1"/>
    <col min="9995" max="9995" width="0.42578125" customWidth="1"/>
    <col min="9996" max="9996" width="30.42578125" customWidth="1"/>
    <col min="10000" max="10000" width="9.7109375" customWidth="1"/>
    <col min="10001" max="10001" width="9.85546875" customWidth="1"/>
    <col min="10244" max="10244" width="28.140625" customWidth="1"/>
    <col min="10248" max="10249" width="9.85546875" customWidth="1"/>
    <col min="10251" max="10251" width="0.42578125" customWidth="1"/>
    <col min="10252" max="10252" width="30.42578125" customWidth="1"/>
    <col min="10256" max="10256" width="9.7109375" customWidth="1"/>
    <col min="10257" max="10257" width="9.85546875" customWidth="1"/>
    <col min="10500" max="10500" width="28.140625" customWidth="1"/>
    <col min="10504" max="10505" width="9.85546875" customWidth="1"/>
    <col min="10507" max="10507" width="0.42578125" customWidth="1"/>
    <col min="10508" max="10508" width="30.42578125" customWidth="1"/>
    <col min="10512" max="10512" width="9.7109375" customWidth="1"/>
    <col min="10513" max="10513" width="9.85546875" customWidth="1"/>
    <col min="10756" max="10756" width="28.140625" customWidth="1"/>
    <col min="10760" max="10761" width="9.85546875" customWidth="1"/>
    <col min="10763" max="10763" width="0.42578125" customWidth="1"/>
    <col min="10764" max="10764" width="30.42578125" customWidth="1"/>
    <col min="10768" max="10768" width="9.7109375" customWidth="1"/>
    <col min="10769" max="10769" width="9.85546875" customWidth="1"/>
    <col min="11012" max="11012" width="28.140625" customWidth="1"/>
    <col min="11016" max="11017" width="9.85546875" customWidth="1"/>
    <col min="11019" max="11019" width="0.42578125" customWidth="1"/>
    <col min="11020" max="11020" width="30.42578125" customWidth="1"/>
    <col min="11024" max="11024" width="9.7109375" customWidth="1"/>
    <col min="11025" max="11025" width="9.85546875" customWidth="1"/>
    <col min="11268" max="11268" width="28.140625" customWidth="1"/>
    <col min="11272" max="11273" width="9.85546875" customWidth="1"/>
    <col min="11275" max="11275" width="0.42578125" customWidth="1"/>
    <col min="11276" max="11276" width="30.42578125" customWidth="1"/>
    <col min="11280" max="11280" width="9.7109375" customWidth="1"/>
    <col min="11281" max="11281" width="9.85546875" customWidth="1"/>
    <col min="11524" max="11524" width="28.140625" customWidth="1"/>
    <col min="11528" max="11529" width="9.85546875" customWidth="1"/>
    <col min="11531" max="11531" width="0.42578125" customWidth="1"/>
    <col min="11532" max="11532" width="30.42578125" customWidth="1"/>
    <col min="11536" max="11536" width="9.7109375" customWidth="1"/>
    <col min="11537" max="11537" width="9.85546875" customWidth="1"/>
    <col min="11780" max="11780" width="28.140625" customWidth="1"/>
    <col min="11784" max="11785" width="9.85546875" customWidth="1"/>
    <col min="11787" max="11787" width="0.42578125" customWidth="1"/>
    <col min="11788" max="11788" width="30.42578125" customWidth="1"/>
    <col min="11792" max="11792" width="9.7109375" customWidth="1"/>
    <col min="11793" max="11793" width="9.85546875" customWidth="1"/>
    <col min="12036" max="12036" width="28.140625" customWidth="1"/>
    <col min="12040" max="12041" width="9.85546875" customWidth="1"/>
    <col min="12043" max="12043" width="0.42578125" customWidth="1"/>
    <col min="12044" max="12044" width="30.42578125" customWidth="1"/>
    <col min="12048" max="12048" width="9.7109375" customWidth="1"/>
    <col min="12049" max="12049" width="9.85546875" customWidth="1"/>
    <col min="12292" max="12292" width="28.140625" customWidth="1"/>
    <col min="12296" max="12297" width="9.85546875" customWidth="1"/>
    <col min="12299" max="12299" width="0.42578125" customWidth="1"/>
    <col min="12300" max="12300" width="30.42578125" customWidth="1"/>
    <col min="12304" max="12304" width="9.7109375" customWidth="1"/>
    <col min="12305" max="12305" width="9.85546875" customWidth="1"/>
    <col min="12548" max="12548" width="28.140625" customWidth="1"/>
    <col min="12552" max="12553" width="9.85546875" customWidth="1"/>
    <col min="12555" max="12555" width="0.42578125" customWidth="1"/>
    <col min="12556" max="12556" width="30.42578125" customWidth="1"/>
    <col min="12560" max="12560" width="9.7109375" customWidth="1"/>
    <col min="12561" max="12561" width="9.85546875" customWidth="1"/>
    <col min="12804" max="12804" width="28.140625" customWidth="1"/>
    <col min="12808" max="12809" width="9.85546875" customWidth="1"/>
    <col min="12811" max="12811" width="0.42578125" customWidth="1"/>
    <col min="12812" max="12812" width="30.42578125" customWidth="1"/>
    <col min="12816" max="12816" width="9.7109375" customWidth="1"/>
    <col min="12817" max="12817" width="9.85546875" customWidth="1"/>
    <col min="13060" max="13060" width="28.140625" customWidth="1"/>
    <col min="13064" max="13065" width="9.85546875" customWidth="1"/>
    <col min="13067" max="13067" width="0.42578125" customWidth="1"/>
    <col min="13068" max="13068" width="30.42578125" customWidth="1"/>
    <col min="13072" max="13072" width="9.7109375" customWidth="1"/>
    <col min="13073" max="13073" width="9.85546875" customWidth="1"/>
    <col min="13316" max="13316" width="28.140625" customWidth="1"/>
    <col min="13320" max="13321" width="9.85546875" customWidth="1"/>
    <col min="13323" max="13323" width="0.42578125" customWidth="1"/>
    <col min="13324" max="13324" width="30.42578125" customWidth="1"/>
    <col min="13328" max="13328" width="9.7109375" customWidth="1"/>
    <col min="13329" max="13329" width="9.85546875" customWidth="1"/>
    <col min="13572" max="13572" width="28.140625" customWidth="1"/>
    <col min="13576" max="13577" width="9.85546875" customWidth="1"/>
    <col min="13579" max="13579" width="0.42578125" customWidth="1"/>
    <col min="13580" max="13580" width="30.42578125" customWidth="1"/>
    <col min="13584" max="13584" width="9.7109375" customWidth="1"/>
    <col min="13585" max="13585" width="9.85546875" customWidth="1"/>
    <col min="13828" max="13828" width="28.140625" customWidth="1"/>
    <col min="13832" max="13833" width="9.85546875" customWidth="1"/>
    <col min="13835" max="13835" width="0.42578125" customWidth="1"/>
    <col min="13836" max="13836" width="30.42578125" customWidth="1"/>
    <col min="13840" max="13840" width="9.7109375" customWidth="1"/>
    <col min="13841" max="13841" width="9.85546875" customWidth="1"/>
    <col min="14084" max="14084" width="28.140625" customWidth="1"/>
    <col min="14088" max="14089" width="9.85546875" customWidth="1"/>
    <col min="14091" max="14091" width="0.42578125" customWidth="1"/>
    <col min="14092" max="14092" width="30.42578125" customWidth="1"/>
    <col min="14096" max="14096" width="9.7109375" customWidth="1"/>
    <col min="14097" max="14097" width="9.85546875" customWidth="1"/>
    <col min="14340" max="14340" width="28.140625" customWidth="1"/>
    <col min="14344" max="14345" width="9.85546875" customWidth="1"/>
    <col min="14347" max="14347" width="0.42578125" customWidth="1"/>
    <col min="14348" max="14348" width="30.42578125" customWidth="1"/>
    <col min="14352" max="14352" width="9.7109375" customWidth="1"/>
    <col min="14353" max="14353" width="9.85546875" customWidth="1"/>
    <col min="14596" max="14596" width="28.140625" customWidth="1"/>
    <col min="14600" max="14601" width="9.85546875" customWidth="1"/>
    <col min="14603" max="14603" width="0.42578125" customWidth="1"/>
    <col min="14604" max="14604" width="30.42578125" customWidth="1"/>
    <col min="14608" max="14608" width="9.7109375" customWidth="1"/>
    <col min="14609" max="14609" width="9.85546875" customWidth="1"/>
    <col min="14852" max="14852" width="28.140625" customWidth="1"/>
    <col min="14856" max="14857" width="9.85546875" customWidth="1"/>
    <col min="14859" max="14859" width="0.42578125" customWidth="1"/>
    <col min="14860" max="14860" width="30.42578125" customWidth="1"/>
    <col min="14864" max="14864" width="9.7109375" customWidth="1"/>
    <col min="14865" max="14865" width="9.85546875" customWidth="1"/>
    <col min="15108" max="15108" width="28.140625" customWidth="1"/>
    <col min="15112" max="15113" width="9.85546875" customWidth="1"/>
    <col min="15115" max="15115" width="0.42578125" customWidth="1"/>
    <col min="15116" max="15116" width="30.42578125" customWidth="1"/>
    <col min="15120" max="15120" width="9.7109375" customWidth="1"/>
    <col min="15121" max="15121" width="9.85546875" customWidth="1"/>
    <col min="15364" max="15364" width="28.140625" customWidth="1"/>
    <col min="15368" max="15369" width="9.85546875" customWidth="1"/>
    <col min="15371" max="15371" width="0.42578125" customWidth="1"/>
    <col min="15372" max="15372" width="30.42578125" customWidth="1"/>
    <col min="15376" max="15376" width="9.7109375" customWidth="1"/>
    <col min="15377" max="15377" width="9.85546875" customWidth="1"/>
    <col min="15620" max="15620" width="28.140625" customWidth="1"/>
    <col min="15624" max="15625" width="9.85546875" customWidth="1"/>
    <col min="15627" max="15627" width="0.42578125" customWidth="1"/>
    <col min="15628" max="15628" width="30.42578125" customWidth="1"/>
    <col min="15632" max="15632" width="9.7109375" customWidth="1"/>
    <col min="15633" max="15633" width="9.85546875" customWidth="1"/>
    <col min="15876" max="15876" width="28.140625" customWidth="1"/>
    <col min="15880" max="15881" width="9.85546875" customWidth="1"/>
    <col min="15883" max="15883" width="0.42578125" customWidth="1"/>
    <col min="15884" max="15884" width="30.42578125" customWidth="1"/>
    <col min="15888" max="15888" width="9.7109375" customWidth="1"/>
    <col min="15889" max="15889" width="9.85546875" customWidth="1"/>
    <col min="16132" max="16132" width="28.140625" customWidth="1"/>
    <col min="16136" max="16137" width="9.85546875" customWidth="1"/>
    <col min="16139" max="16139" width="0.42578125" customWidth="1"/>
    <col min="16140" max="16140" width="30.42578125" customWidth="1"/>
    <col min="16144" max="16144" width="9.7109375" customWidth="1"/>
    <col min="16145" max="16145" width="9.85546875" customWidth="1"/>
  </cols>
  <sheetData>
    <row r="1" spans="1:17" ht="18.75">
      <c r="A1" s="119" t="s">
        <v>50</v>
      </c>
      <c r="B1" s="119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s="48" customFormat="1" ht="15.75" customHeight="1">
      <c r="A2" s="108" t="s">
        <v>33</v>
      </c>
      <c r="B2" s="111" t="s">
        <v>1</v>
      </c>
      <c r="C2" s="111"/>
      <c r="D2" s="111"/>
      <c r="E2" s="111"/>
      <c r="F2" s="111"/>
      <c r="G2" s="111"/>
      <c r="H2" s="111"/>
      <c r="I2" s="47"/>
      <c r="J2" s="108" t="s">
        <v>33</v>
      </c>
      <c r="K2" s="111" t="s">
        <v>2</v>
      </c>
      <c r="L2" s="111"/>
      <c r="M2" s="111"/>
      <c r="N2" s="111"/>
      <c r="O2" s="111"/>
      <c r="P2" s="111"/>
      <c r="Q2" s="111"/>
    </row>
    <row r="3" spans="1:17" s="2" customFormat="1" ht="15.75" customHeight="1">
      <c r="A3" s="108"/>
      <c r="B3" s="109" t="s">
        <v>3</v>
      </c>
      <c r="C3" s="109" t="s">
        <v>4</v>
      </c>
      <c r="D3" s="110" t="s">
        <v>26</v>
      </c>
      <c r="E3" s="115" t="s">
        <v>5</v>
      </c>
      <c r="F3" s="115"/>
      <c r="G3" s="115"/>
      <c r="H3" s="109" t="s">
        <v>6</v>
      </c>
      <c r="I3" s="49"/>
      <c r="J3" s="108"/>
      <c r="K3" s="109" t="s">
        <v>3</v>
      </c>
      <c r="L3" s="109" t="s">
        <v>4</v>
      </c>
      <c r="M3" s="110" t="s">
        <v>26</v>
      </c>
      <c r="N3" s="115" t="s">
        <v>5</v>
      </c>
      <c r="O3" s="115"/>
      <c r="P3" s="115"/>
      <c r="Q3" s="109" t="s">
        <v>6</v>
      </c>
    </row>
    <row r="4" spans="1:17" s="2" customFormat="1" ht="51.75" customHeight="1">
      <c r="A4" s="108"/>
      <c r="B4" s="109"/>
      <c r="C4" s="109"/>
      <c r="D4" s="110"/>
      <c r="E4" s="5" t="s">
        <v>7</v>
      </c>
      <c r="F4" s="5" t="s">
        <v>8</v>
      </c>
      <c r="G4" s="6" t="s">
        <v>9</v>
      </c>
      <c r="H4" s="109"/>
      <c r="I4" s="49"/>
      <c r="J4" s="108"/>
      <c r="K4" s="109"/>
      <c r="L4" s="109"/>
      <c r="M4" s="110"/>
      <c r="N4" s="5" t="s">
        <v>7</v>
      </c>
      <c r="O4" s="5" t="s">
        <v>8</v>
      </c>
      <c r="P4" s="6" t="s">
        <v>9</v>
      </c>
      <c r="Q4" s="109"/>
    </row>
    <row r="5" spans="1:17" s="2" customFormat="1">
      <c r="A5" s="50"/>
      <c r="B5" s="5"/>
      <c r="C5" s="5"/>
      <c r="D5" s="5"/>
      <c r="E5" s="5"/>
      <c r="F5" s="5"/>
      <c r="G5" s="5"/>
      <c r="H5" s="5"/>
      <c r="I5" s="49"/>
      <c r="J5" s="5"/>
      <c r="K5" s="5"/>
      <c r="L5" s="5"/>
      <c r="M5" s="5"/>
      <c r="N5" s="5"/>
      <c r="O5" s="5"/>
      <c r="P5" s="5"/>
      <c r="Q5" s="5"/>
    </row>
    <row r="6" spans="1:17" s="2" customFormat="1" ht="36" customHeight="1">
      <c r="A6" s="79">
        <v>139</v>
      </c>
      <c r="B6" s="11" t="s">
        <v>52</v>
      </c>
      <c r="C6" s="25">
        <v>200</v>
      </c>
      <c r="D6" s="26">
        <v>6.88</v>
      </c>
      <c r="E6" s="25">
        <v>5.12</v>
      </c>
      <c r="F6" s="25">
        <v>3.89</v>
      </c>
      <c r="G6" s="25">
        <v>18.059999999999999</v>
      </c>
      <c r="H6" s="25">
        <v>128.06</v>
      </c>
      <c r="I6" s="49"/>
      <c r="J6" s="79">
        <v>138</v>
      </c>
      <c r="K6" s="22" t="s">
        <v>51</v>
      </c>
      <c r="L6" s="79">
        <v>200</v>
      </c>
      <c r="M6" s="79">
        <v>6.69</v>
      </c>
      <c r="N6" s="79">
        <v>7.0750000000000002</v>
      </c>
      <c r="O6" s="79">
        <v>6.08</v>
      </c>
      <c r="P6" s="79">
        <v>17.231999999999999</v>
      </c>
      <c r="Q6" s="79">
        <v>152.18</v>
      </c>
    </row>
    <row r="7" spans="1:17" s="2" customFormat="1" ht="39" customHeight="1">
      <c r="A7" s="79">
        <v>451</v>
      </c>
      <c r="B7" s="11" t="s">
        <v>64</v>
      </c>
      <c r="C7" s="25">
        <v>80</v>
      </c>
      <c r="D7" s="25">
        <v>24.89</v>
      </c>
      <c r="E7" s="25">
        <v>14.66</v>
      </c>
      <c r="F7" s="25">
        <v>18.187999999999999</v>
      </c>
      <c r="G7" s="25">
        <v>17.026</v>
      </c>
      <c r="H7" s="25">
        <v>298.45999999999998</v>
      </c>
      <c r="I7" s="49"/>
      <c r="J7" s="79">
        <v>451</v>
      </c>
      <c r="K7" s="22" t="s">
        <v>53</v>
      </c>
      <c r="L7" s="79">
        <v>80</v>
      </c>
      <c r="M7" s="79">
        <v>23.89</v>
      </c>
      <c r="N7" s="79">
        <v>14.66</v>
      </c>
      <c r="O7" s="79">
        <v>18.187999999999999</v>
      </c>
      <c r="P7" s="79">
        <v>17.026</v>
      </c>
      <c r="Q7" s="79">
        <v>298.45999999999998</v>
      </c>
    </row>
    <row r="8" spans="1:17" s="2" customFormat="1" ht="34.5" customHeight="1">
      <c r="A8" s="79">
        <v>511</v>
      </c>
      <c r="B8" s="22" t="s">
        <v>65</v>
      </c>
      <c r="C8" s="23">
        <v>150</v>
      </c>
      <c r="D8" s="24">
        <v>7.86</v>
      </c>
      <c r="E8" s="23">
        <v>3.82</v>
      </c>
      <c r="F8" s="23">
        <v>5.85</v>
      </c>
      <c r="G8" s="23">
        <v>21.8</v>
      </c>
      <c r="H8" s="23">
        <v>224.54</v>
      </c>
      <c r="I8" s="49"/>
      <c r="J8" s="36">
        <v>520</v>
      </c>
      <c r="K8" s="11" t="s">
        <v>31</v>
      </c>
      <c r="L8" s="78">
        <v>150</v>
      </c>
      <c r="M8" s="17">
        <v>14.9</v>
      </c>
      <c r="N8" s="78">
        <v>3.15</v>
      </c>
      <c r="O8" s="78">
        <v>5.75</v>
      </c>
      <c r="P8" s="78">
        <v>31.9</v>
      </c>
      <c r="Q8" s="78">
        <v>163.5</v>
      </c>
    </row>
    <row r="9" spans="1:17" s="2" customFormat="1">
      <c r="A9" s="79"/>
      <c r="B9" s="11" t="s">
        <v>38</v>
      </c>
      <c r="C9" s="25">
        <v>50</v>
      </c>
      <c r="D9" s="26">
        <v>10</v>
      </c>
      <c r="E9" s="25">
        <v>0.6</v>
      </c>
      <c r="F9" s="25">
        <v>0</v>
      </c>
      <c r="G9" s="25">
        <v>1.3</v>
      </c>
      <c r="H9" s="25">
        <v>9.8000000000000007</v>
      </c>
      <c r="I9" s="49"/>
      <c r="J9" s="50"/>
      <c r="K9" s="11" t="s">
        <v>76</v>
      </c>
      <c r="L9" s="79">
        <v>50</v>
      </c>
      <c r="M9" s="79">
        <v>4.1500000000000004</v>
      </c>
      <c r="N9" s="79">
        <v>0.75</v>
      </c>
      <c r="O9" s="79">
        <v>0</v>
      </c>
      <c r="P9" s="79">
        <v>1.63</v>
      </c>
      <c r="Q9" s="79">
        <v>12.25</v>
      </c>
    </row>
    <row r="10" spans="1:17" s="2" customFormat="1">
      <c r="A10" s="79">
        <v>639</v>
      </c>
      <c r="B10" s="22" t="s">
        <v>54</v>
      </c>
      <c r="C10" s="25">
        <v>200</v>
      </c>
      <c r="D10" s="25">
        <v>1.87</v>
      </c>
      <c r="E10" s="25">
        <v>0.32</v>
      </c>
      <c r="F10" s="25">
        <v>0</v>
      </c>
      <c r="G10" s="25">
        <v>32.86</v>
      </c>
      <c r="H10" s="25">
        <v>132.6</v>
      </c>
      <c r="I10" s="49"/>
      <c r="J10" s="79">
        <v>639</v>
      </c>
      <c r="K10" s="22" t="s">
        <v>54</v>
      </c>
      <c r="L10" s="79">
        <v>200</v>
      </c>
      <c r="M10" s="79">
        <v>1.87</v>
      </c>
      <c r="N10" s="79">
        <v>0.32</v>
      </c>
      <c r="O10" s="79">
        <v>0</v>
      </c>
      <c r="P10" s="79">
        <v>32.86</v>
      </c>
      <c r="Q10" s="79">
        <v>132.6</v>
      </c>
    </row>
    <row r="11" spans="1:17" s="2" customFormat="1">
      <c r="A11" s="79"/>
      <c r="B11" s="22" t="s">
        <v>57</v>
      </c>
      <c r="C11" s="78">
        <v>25</v>
      </c>
      <c r="D11" s="78">
        <v>1.24</v>
      </c>
      <c r="E11" s="78">
        <v>1.9</v>
      </c>
      <c r="F11" s="78">
        <v>0.15</v>
      </c>
      <c r="G11" s="78">
        <v>10.35</v>
      </c>
      <c r="H11" s="79">
        <v>58.5</v>
      </c>
      <c r="I11" s="49"/>
      <c r="J11" s="5"/>
      <c r="K11" s="22" t="s">
        <v>57</v>
      </c>
      <c r="L11" s="54">
        <v>25</v>
      </c>
      <c r="M11" s="54">
        <v>1.24</v>
      </c>
      <c r="N11" s="54">
        <v>1.9</v>
      </c>
      <c r="O11" s="54">
        <v>0.15</v>
      </c>
      <c r="P11" s="54">
        <v>10.35</v>
      </c>
      <c r="Q11" s="50">
        <v>58.5</v>
      </c>
    </row>
    <row r="12" spans="1:17" s="2" customFormat="1">
      <c r="A12" s="79"/>
      <c r="B12" s="22" t="s">
        <v>12</v>
      </c>
      <c r="C12" s="78">
        <v>50</v>
      </c>
      <c r="D12" s="24">
        <v>2.25</v>
      </c>
      <c r="E12" s="78">
        <v>3.8</v>
      </c>
      <c r="F12" s="78">
        <v>0.3</v>
      </c>
      <c r="G12" s="78">
        <v>20.7</v>
      </c>
      <c r="H12" s="78">
        <v>117</v>
      </c>
      <c r="I12" s="49"/>
      <c r="J12" s="5"/>
      <c r="K12" s="22" t="s">
        <v>12</v>
      </c>
      <c r="L12" s="54">
        <v>50</v>
      </c>
      <c r="M12" s="24">
        <v>2.25</v>
      </c>
      <c r="N12" s="54">
        <v>3.8</v>
      </c>
      <c r="O12" s="54">
        <v>0.3</v>
      </c>
      <c r="P12" s="54">
        <v>20.7</v>
      </c>
      <c r="Q12" s="54">
        <v>117</v>
      </c>
    </row>
    <row r="13" spans="1:17" s="2" customFormat="1">
      <c r="A13" s="79"/>
      <c r="B13" s="22"/>
      <c r="C13" s="25"/>
      <c r="D13" s="24"/>
      <c r="E13" s="25"/>
      <c r="F13" s="25"/>
      <c r="G13" s="25"/>
      <c r="H13" s="25"/>
      <c r="I13" s="49"/>
      <c r="J13" s="5"/>
      <c r="K13" s="22"/>
      <c r="L13" s="54"/>
      <c r="M13" s="24"/>
      <c r="N13" s="54"/>
      <c r="O13" s="54"/>
      <c r="P13" s="54"/>
      <c r="Q13" s="54"/>
    </row>
    <row r="14" spans="1:17" s="48" customFormat="1">
      <c r="A14" s="79"/>
      <c r="B14" s="27" t="s">
        <v>13</v>
      </c>
      <c r="C14" s="28">
        <f t="shared" ref="C14:H14" si="0">SUM(C6:C12)</f>
        <v>755</v>
      </c>
      <c r="D14" s="29">
        <f t="shared" si="0"/>
        <v>54.99</v>
      </c>
      <c r="E14" s="28">
        <f t="shared" si="0"/>
        <v>30.220000000000002</v>
      </c>
      <c r="F14" s="28">
        <f t="shared" si="0"/>
        <v>28.377999999999997</v>
      </c>
      <c r="G14" s="28">
        <f t="shared" si="0"/>
        <v>122.09599999999999</v>
      </c>
      <c r="H14" s="28">
        <f t="shared" si="0"/>
        <v>968.95999999999992</v>
      </c>
      <c r="I14" s="47"/>
      <c r="J14" s="31"/>
      <c r="K14" s="31" t="s">
        <v>13</v>
      </c>
      <c r="L14" s="28">
        <v>860</v>
      </c>
      <c r="M14" s="29">
        <f>SUM(M6:M13)</f>
        <v>54.99</v>
      </c>
      <c r="N14" s="28">
        <f>SUM(N6:N13)</f>
        <v>31.654999999999998</v>
      </c>
      <c r="O14" s="28">
        <f>SUM(O6:O13)</f>
        <v>30.468</v>
      </c>
      <c r="P14" s="28">
        <f>SUM(P6:P13)</f>
        <v>131.69799999999998</v>
      </c>
      <c r="Q14" s="28">
        <f>SUM(Q6:Q13)</f>
        <v>934.49</v>
      </c>
    </row>
    <row r="15" spans="1:17" s="48" customFormat="1">
      <c r="A15" s="33"/>
      <c r="B15" s="111" t="s">
        <v>14</v>
      </c>
      <c r="C15" s="111"/>
      <c r="D15" s="111"/>
      <c r="E15" s="111"/>
      <c r="F15" s="111"/>
      <c r="G15" s="111"/>
      <c r="H15" s="111"/>
      <c r="I15" s="47"/>
      <c r="J15" s="31"/>
      <c r="K15" s="111" t="s">
        <v>15</v>
      </c>
      <c r="L15" s="111"/>
      <c r="M15" s="111"/>
      <c r="N15" s="111"/>
      <c r="O15" s="111"/>
      <c r="P15" s="111"/>
      <c r="Q15" s="111"/>
    </row>
    <row r="16" spans="1:17" s="2" customFormat="1" ht="22.5" customHeight="1">
      <c r="A16" s="98" t="s">
        <v>33</v>
      </c>
      <c r="B16" s="112" t="s">
        <v>3</v>
      </c>
      <c r="C16" s="112" t="s">
        <v>4</v>
      </c>
      <c r="D16" s="96" t="s">
        <v>26</v>
      </c>
      <c r="E16" s="116" t="s">
        <v>5</v>
      </c>
      <c r="F16" s="117"/>
      <c r="G16" s="118"/>
      <c r="H16" s="112" t="s">
        <v>6</v>
      </c>
      <c r="I16" s="49"/>
      <c r="J16" s="108" t="s">
        <v>33</v>
      </c>
      <c r="K16" s="109" t="s">
        <v>3</v>
      </c>
      <c r="L16" s="109" t="s">
        <v>4</v>
      </c>
      <c r="M16" s="110" t="s">
        <v>26</v>
      </c>
      <c r="N16" s="115" t="s">
        <v>5</v>
      </c>
      <c r="O16" s="115"/>
      <c r="P16" s="115"/>
      <c r="Q16" s="109" t="s">
        <v>6</v>
      </c>
    </row>
    <row r="17" spans="1:17" s="2" customFormat="1" ht="43.5" customHeight="1">
      <c r="A17" s="107"/>
      <c r="B17" s="113"/>
      <c r="C17" s="114"/>
      <c r="D17" s="97"/>
      <c r="E17" s="5" t="s">
        <v>7</v>
      </c>
      <c r="F17" s="5" t="s">
        <v>8</v>
      </c>
      <c r="G17" s="56" t="s">
        <v>9</v>
      </c>
      <c r="H17" s="114"/>
      <c r="I17" s="49"/>
      <c r="J17" s="108"/>
      <c r="K17" s="109"/>
      <c r="L17" s="109"/>
      <c r="M17" s="110"/>
      <c r="N17" s="5" t="s">
        <v>7</v>
      </c>
      <c r="O17" s="5" t="s">
        <v>8</v>
      </c>
      <c r="P17" s="6" t="s">
        <v>9</v>
      </c>
      <c r="Q17" s="109"/>
    </row>
    <row r="18" spans="1:17" s="2" customFormat="1">
      <c r="A18" s="99"/>
      <c r="B18" s="5"/>
      <c r="C18" s="5"/>
      <c r="D18" s="5"/>
      <c r="E18" s="5"/>
      <c r="F18" s="5"/>
      <c r="G18" s="5"/>
      <c r="H18" s="5"/>
      <c r="I18" s="49"/>
      <c r="J18" s="108"/>
      <c r="K18" s="5"/>
      <c r="L18" s="5"/>
      <c r="M18" s="5"/>
      <c r="N18" s="5"/>
      <c r="O18" s="5"/>
      <c r="P18" s="5"/>
      <c r="Q18" s="5"/>
    </row>
    <row r="19" spans="1:17" s="2" customFormat="1" ht="36.75" customHeight="1">
      <c r="A19" s="79">
        <v>110</v>
      </c>
      <c r="B19" s="11" t="s">
        <v>58</v>
      </c>
      <c r="C19" s="79">
        <v>200</v>
      </c>
      <c r="D19" s="79">
        <v>7.39</v>
      </c>
      <c r="E19" s="79">
        <v>7.8</v>
      </c>
      <c r="F19" s="79">
        <v>10.8</v>
      </c>
      <c r="G19" s="79">
        <v>10.4</v>
      </c>
      <c r="H19" s="79">
        <v>115</v>
      </c>
      <c r="I19" s="49"/>
      <c r="J19" s="79">
        <v>148</v>
      </c>
      <c r="K19" s="11" t="s">
        <v>63</v>
      </c>
      <c r="L19" s="25">
        <v>200</v>
      </c>
      <c r="M19" s="25">
        <v>6.92</v>
      </c>
      <c r="N19" s="25">
        <v>2.39</v>
      </c>
      <c r="O19" s="25">
        <v>3.58</v>
      </c>
      <c r="P19" s="25">
        <v>11.64</v>
      </c>
      <c r="Q19" s="25">
        <v>88.44</v>
      </c>
    </row>
    <row r="20" spans="1:17" s="2" customFormat="1" ht="33.75" customHeight="1">
      <c r="A20" s="79">
        <v>374</v>
      </c>
      <c r="B20" s="11" t="s">
        <v>46</v>
      </c>
      <c r="C20" s="79" t="s">
        <v>47</v>
      </c>
      <c r="D20" s="18">
        <v>21.59</v>
      </c>
      <c r="E20" s="79">
        <v>13.25</v>
      </c>
      <c r="F20" s="79">
        <v>7.38</v>
      </c>
      <c r="G20" s="79">
        <v>8</v>
      </c>
      <c r="H20" s="79">
        <v>189</v>
      </c>
      <c r="I20" s="49"/>
      <c r="J20" s="36">
        <v>498</v>
      </c>
      <c r="K20" s="11" t="s">
        <v>49</v>
      </c>
      <c r="L20" s="25">
        <v>80</v>
      </c>
      <c r="M20" s="26">
        <v>22.76</v>
      </c>
      <c r="N20" s="25">
        <v>9.4</v>
      </c>
      <c r="O20" s="25">
        <v>8.43</v>
      </c>
      <c r="P20" s="25">
        <v>13.44</v>
      </c>
      <c r="Q20" s="25">
        <v>128.19999999999999</v>
      </c>
    </row>
    <row r="21" spans="1:17" s="2" customFormat="1">
      <c r="A21" s="36">
        <v>520</v>
      </c>
      <c r="B21" s="11" t="s">
        <v>31</v>
      </c>
      <c r="C21" s="78">
        <v>150</v>
      </c>
      <c r="D21" s="17">
        <v>14.9</v>
      </c>
      <c r="E21" s="78">
        <v>3.15</v>
      </c>
      <c r="F21" s="78">
        <v>5.75</v>
      </c>
      <c r="G21" s="78">
        <v>31.9</v>
      </c>
      <c r="H21" s="78">
        <v>163.5</v>
      </c>
      <c r="I21" s="49"/>
      <c r="J21" s="79">
        <v>511</v>
      </c>
      <c r="K21" s="22" t="s">
        <v>65</v>
      </c>
      <c r="L21" s="23">
        <v>150</v>
      </c>
      <c r="M21" s="24">
        <v>7.86</v>
      </c>
      <c r="N21" s="23">
        <v>3.82</v>
      </c>
      <c r="O21" s="23">
        <v>5.85</v>
      </c>
      <c r="P21" s="23">
        <v>21.8</v>
      </c>
      <c r="Q21" s="23">
        <v>224.54</v>
      </c>
    </row>
    <row r="22" spans="1:17" s="2" customFormat="1" ht="31.5">
      <c r="A22" s="79"/>
      <c r="B22" s="11" t="s">
        <v>28</v>
      </c>
      <c r="C22" s="23">
        <v>30</v>
      </c>
      <c r="D22" s="24">
        <v>6.99</v>
      </c>
      <c r="E22" s="23">
        <v>0.96</v>
      </c>
      <c r="F22" s="23">
        <v>0.06</v>
      </c>
      <c r="G22" s="23">
        <v>3.3</v>
      </c>
      <c r="H22" s="23">
        <v>12</v>
      </c>
      <c r="I22" s="49"/>
      <c r="J22" s="79"/>
      <c r="K22" s="11" t="s">
        <v>38</v>
      </c>
      <c r="L22" s="25">
        <v>45</v>
      </c>
      <c r="M22" s="26">
        <v>9.09</v>
      </c>
      <c r="N22" s="25">
        <v>0.6</v>
      </c>
      <c r="O22" s="25">
        <v>0</v>
      </c>
      <c r="P22" s="25">
        <v>1.3</v>
      </c>
      <c r="Q22" s="25">
        <v>9.8000000000000007</v>
      </c>
    </row>
    <row r="23" spans="1:17" s="2" customFormat="1">
      <c r="A23" s="79">
        <v>639</v>
      </c>
      <c r="B23" s="22" t="s">
        <v>54</v>
      </c>
      <c r="C23" s="79">
        <v>200</v>
      </c>
      <c r="D23" s="79">
        <v>1.87</v>
      </c>
      <c r="E23" s="79">
        <v>0.32</v>
      </c>
      <c r="F23" s="79">
        <v>0</v>
      </c>
      <c r="G23" s="79">
        <v>32.86</v>
      </c>
      <c r="H23" s="79">
        <v>132.6</v>
      </c>
      <c r="I23" s="49"/>
      <c r="J23" s="36">
        <v>701</v>
      </c>
      <c r="K23" s="11" t="s">
        <v>69</v>
      </c>
      <c r="L23" s="25">
        <v>200</v>
      </c>
      <c r="M23" s="26">
        <v>4.87</v>
      </c>
      <c r="N23" s="25">
        <v>0.16</v>
      </c>
      <c r="O23" s="25">
        <v>0.16</v>
      </c>
      <c r="P23" s="25">
        <v>18.36</v>
      </c>
      <c r="Q23" s="25">
        <v>116.91</v>
      </c>
    </row>
    <row r="24" spans="1:17" s="2" customFormat="1">
      <c r="A24" s="79"/>
      <c r="B24" s="22" t="s">
        <v>12</v>
      </c>
      <c r="C24" s="78">
        <v>50</v>
      </c>
      <c r="D24" s="24">
        <v>2.25</v>
      </c>
      <c r="E24" s="78">
        <v>3.8</v>
      </c>
      <c r="F24" s="78">
        <v>0.3</v>
      </c>
      <c r="G24" s="78">
        <v>20.7</v>
      </c>
      <c r="H24" s="78">
        <v>117</v>
      </c>
      <c r="I24" s="49"/>
      <c r="J24" s="79"/>
      <c r="K24" s="22" t="s">
        <v>57</v>
      </c>
      <c r="L24" s="23">
        <v>25</v>
      </c>
      <c r="M24" s="23">
        <v>1.24</v>
      </c>
      <c r="N24" s="23">
        <v>1.9</v>
      </c>
      <c r="O24" s="23">
        <v>0.15</v>
      </c>
      <c r="P24" s="23">
        <v>10.35</v>
      </c>
      <c r="Q24" s="25">
        <v>58.5</v>
      </c>
    </row>
    <row r="25" spans="1:17" s="2" customFormat="1">
      <c r="A25" s="79"/>
      <c r="B25" s="22"/>
      <c r="C25" s="78"/>
      <c r="D25" s="24"/>
      <c r="E25" s="78"/>
      <c r="F25" s="78"/>
      <c r="G25" s="78"/>
      <c r="H25" s="78"/>
      <c r="I25" s="49"/>
      <c r="J25" s="79"/>
      <c r="K25" s="22" t="s">
        <v>12</v>
      </c>
      <c r="L25" s="23">
        <v>50</v>
      </c>
      <c r="M25" s="24">
        <v>2.25</v>
      </c>
      <c r="N25" s="23">
        <v>3.8</v>
      </c>
      <c r="O25" s="23">
        <v>0.3</v>
      </c>
      <c r="P25" s="23">
        <v>20.7</v>
      </c>
      <c r="Q25" s="23">
        <v>117</v>
      </c>
    </row>
    <row r="26" spans="1:17" s="2" customFormat="1">
      <c r="A26" s="5"/>
      <c r="B26" s="5"/>
      <c r="C26" s="25"/>
      <c r="D26" s="25"/>
      <c r="E26" s="25"/>
      <c r="F26" s="25"/>
      <c r="G26" s="25"/>
      <c r="H26" s="25"/>
      <c r="I26" s="49"/>
      <c r="J26" s="5"/>
      <c r="K26" s="22"/>
      <c r="L26" s="25"/>
      <c r="M26" s="25"/>
      <c r="N26" s="25"/>
      <c r="O26" s="25"/>
      <c r="P26" s="25"/>
      <c r="Q26" s="25"/>
    </row>
    <row r="27" spans="1:17" s="48" customFormat="1">
      <c r="A27" s="31"/>
      <c r="B27" s="31" t="s">
        <v>13</v>
      </c>
      <c r="C27" s="28">
        <f>SUM(C20:C26)+100</f>
        <v>530</v>
      </c>
      <c r="D27" s="28">
        <f>SUM(D19:D26)</f>
        <v>54.99</v>
      </c>
      <c r="E27" s="28">
        <f t="shared" ref="E27:H27" si="1">SUM(E19:E26)</f>
        <v>29.28</v>
      </c>
      <c r="F27" s="28">
        <f t="shared" si="1"/>
        <v>24.29</v>
      </c>
      <c r="G27" s="28">
        <f t="shared" si="1"/>
        <v>107.16</v>
      </c>
      <c r="H27" s="28">
        <f t="shared" si="1"/>
        <v>729.1</v>
      </c>
      <c r="I27" s="47"/>
      <c r="J27" s="5"/>
      <c r="K27" s="27" t="s">
        <v>13</v>
      </c>
      <c r="L27" s="28">
        <f>SUM(L19:L25)</f>
        <v>750</v>
      </c>
      <c r="M27" s="28">
        <f>SUM(M19:M26)</f>
        <v>54.989999999999995</v>
      </c>
      <c r="N27" s="28">
        <f t="shared" ref="N27:Q27" si="2">SUM(N19:N26)</f>
        <v>22.07</v>
      </c>
      <c r="O27" s="28">
        <f t="shared" si="2"/>
        <v>18.47</v>
      </c>
      <c r="P27" s="28">
        <f t="shared" si="2"/>
        <v>97.589999999999989</v>
      </c>
      <c r="Q27" s="28">
        <f t="shared" si="2"/>
        <v>743.39</v>
      </c>
    </row>
    <row r="28" spans="1:17" s="48" customFormat="1">
      <c r="A28" s="33"/>
      <c r="B28" s="111" t="s">
        <v>18</v>
      </c>
      <c r="C28" s="111"/>
      <c r="D28" s="111"/>
      <c r="E28" s="111"/>
      <c r="F28" s="111"/>
      <c r="G28" s="111"/>
      <c r="H28" s="111"/>
      <c r="I28" s="47"/>
      <c r="J28" s="31"/>
      <c r="K28" s="111" t="s">
        <v>19</v>
      </c>
      <c r="L28" s="111"/>
      <c r="M28" s="111"/>
      <c r="N28" s="111"/>
      <c r="O28" s="111"/>
      <c r="P28" s="111"/>
      <c r="Q28" s="111"/>
    </row>
    <row r="29" spans="1:17" s="2" customFormat="1" ht="25.5" customHeight="1">
      <c r="A29" s="108" t="s">
        <v>33</v>
      </c>
      <c r="B29" s="109" t="s">
        <v>3</v>
      </c>
      <c r="C29" s="109" t="s">
        <v>4</v>
      </c>
      <c r="D29" s="110" t="s">
        <v>26</v>
      </c>
      <c r="E29" s="115" t="s">
        <v>5</v>
      </c>
      <c r="F29" s="115"/>
      <c r="G29" s="115"/>
      <c r="H29" s="109" t="s">
        <v>6</v>
      </c>
      <c r="I29" s="49"/>
      <c r="J29" s="108" t="s">
        <v>33</v>
      </c>
      <c r="K29" s="109" t="s">
        <v>3</v>
      </c>
      <c r="L29" s="109" t="s">
        <v>4</v>
      </c>
      <c r="M29" s="110" t="s">
        <v>26</v>
      </c>
      <c r="N29" s="115" t="s">
        <v>5</v>
      </c>
      <c r="O29" s="115"/>
      <c r="P29" s="115"/>
      <c r="Q29" s="109" t="s">
        <v>6</v>
      </c>
    </row>
    <row r="30" spans="1:17" s="2" customFormat="1" ht="38.25" customHeight="1">
      <c r="A30" s="108"/>
      <c r="B30" s="109"/>
      <c r="C30" s="109"/>
      <c r="D30" s="110"/>
      <c r="E30" s="5" t="s">
        <v>7</v>
      </c>
      <c r="F30" s="5" t="s">
        <v>8</v>
      </c>
      <c r="G30" s="6" t="s">
        <v>9</v>
      </c>
      <c r="H30" s="109"/>
      <c r="I30" s="49"/>
      <c r="J30" s="108"/>
      <c r="K30" s="109"/>
      <c r="L30" s="109"/>
      <c r="M30" s="110"/>
      <c r="N30" s="5" t="s">
        <v>7</v>
      </c>
      <c r="O30" s="5" t="s">
        <v>8</v>
      </c>
      <c r="P30" s="6" t="s">
        <v>9</v>
      </c>
      <c r="Q30" s="109"/>
    </row>
    <row r="31" spans="1:17" s="2" customFormat="1">
      <c r="A31" s="108"/>
      <c r="B31" s="5"/>
      <c r="C31" s="5"/>
      <c r="D31" s="5"/>
      <c r="E31" s="5"/>
      <c r="F31" s="5"/>
      <c r="G31" s="5"/>
      <c r="H31" s="5"/>
      <c r="I31" s="49"/>
      <c r="J31" s="108"/>
      <c r="K31" s="5"/>
      <c r="L31" s="5"/>
      <c r="M31" s="5"/>
      <c r="N31" s="5"/>
      <c r="O31" s="5"/>
      <c r="P31" s="5"/>
      <c r="Q31" s="5"/>
    </row>
    <row r="32" spans="1:17" s="2" customFormat="1" ht="30.75" customHeight="1">
      <c r="A32" s="79">
        <v>132</v>
      </c>
      <c r="B32" s="11" t="s">
        <v>66</v>
      </c>
      <c r="C32" s="79" t="s">
        <v>67</v>
      </c>
      <c r="D32" s="79">
        <v>9.18</v>
      </c>
      <c r="E32" s="79">
        <v>2.81</v>
      </c>
      <c r="F32" s="79">
        <v>4.6500000000000004</v>
      </c>
      <c r="G32" s="79">
        <v>13.65</v>
      </c>
      <c r="H32" s="79">
        <v>128.69999999999999</v>
      </c>
      <c r="I32" s="49"/>
      <c r="J32" s="50">
        <v>138</v>
      </c>
      <c r="K32" s="22" t="s">
        <v>51</v>
      </c>
      <c r="L32" s="50">
        <v>200</v>
      </c>
      <c r="M32" s="50">
        <v>6.69</v>
      </c>
      <c r="N32" s="50">
        <v>7.0750000000000002</v>
      </c>
      <c r="O32" s="50">
        <v>6.08</v>
      </c>
      <c r="P32" s="50">
        <v>17.231999999999999</v>
      </c>
      <c r="Q32" s="50">
        <v>152.18</v>
      </c>
    </row>
    <row r="33" spans="1:17" s="2" customFormat="1" ht="32.25" customHeight="1">
      <c r="A33" s="36">
        <v>488</v>
      </c>
      <c r="B33" s="11" t="s">
        <v>77</v>
      </c>
      <c r="C33" s="79" t="s">
        <v>78</v>
      </c>
      <c r="D33" s="18">
        <v>23.2</v>
      </c>
      <c r="E33" s="50">
        <v>4.5199999999999996</v>
      </c>
      <c r="F33" s="50">
        <v>8.43</v>
      </c>
      <c r="G33" s="50">
        <v>13.44</v>
      </c>
      <c r="H33" s="50">
        <v>128.19999999999999</v>
      </c>
      <c r="I33" s="49"/>
      <c r="J33" s="56">
        <v>436</v>
      </c>
      <c r="K33" s="11" t="s">
        <v>61</v>
      </c>
      <c r="L33" s="25">
        <v>250</v>
      </c>
      <c r="M33" s="25">
        <v>40.93</v>
      </c>
      <c r="N33" s="22">
        <v>21.108000000000001</v>
      </c>
      <c r="O33" s="22">
        <v>24.483000000000001</v>
      </c>
      <c r="P33" s="22">
        <v>48.1</v>
      </c>
      <c r="Q33" s="22">
        <v>480.05</v>
      </c>
    </row>
    <row r="34" spans="1:17" s="2" customFormat="1" ht="20.25" customHeight="1">
      <c r="A34" s="36">
        <v>508</v>
      </c>
      <c r="B34" s="11" t="s">
        <v>37</v>
      </c>
      <c r="C34" s="78">
        <v>150</v>
      </c>
      <c r="D34" s="17">
        <v>9.34</v>
      </c>
      <c r="E34" s="78">
        <v>4.5</v>
      </c>
      <c r="F34" s="78">
        <v>5.0999999999999996</v>
      </c>
      <c r="G34" s="78">
        <v>42.1</v>
      </c>
      <c r="H34" s="78">
        <v>151</v>
      </c>
      <c r="I34" s="49"/>
      <c r="J34" s="50">
        <v>45</v>
      </c>
      <c r="K34" s="11" t="s">
        <v>32</v>
      </c>
      <c r="L34" s="54">
        <v>30</v>
      </c>
      <c r="M34" s="17">
        <v>3.25</v>
      </c>
      <c r="N34" s="18">
        <v>0.78</v>
      </c>
      <c r="O34" s="50">
        <v>1.84</v>
      </c>
      <c r="P34" s="50">
        <v>3</v>
      </c>
      <c r="Q34" s="50">
        <v>33</v>
      </c>
    </row>
    <row r="35" spans="1:17" s="2" customFormat="1" ht="18.75" customHeight="1">
      <c r="A35" s="50"/>
      <c r="B35" s="11" t="s">
        <v>70</v>
      </c>
      <c r="C35" s="79">
        <v>40</v>
      </c>
      <c r="D35" s="79">
        <v>2.87</v>
      </c>
      <c r="E35" s="79">
        <v>0.6</v>
      </c>
      <c r="F35" s="79">
        <v>0</v>
      </c>
      <c r="G35" s="79">
        <v>1.3</v>
      </c>
      <c r="H35" s="79">
        <v>9.8000000000000007</v>
      </c>
      <c r="I35" s="49"/>
      <c r="J35" s="50">
        <v>639</v>
      </c>
      <c r="K35" s="22" t="s">
        <v>54</v>
      </c>
      <c r="L35" s="25">
        <v>200</v>
      </c>
      <c r="M35" s="25">
        <v>1.87</v>
      </c>
      <c r="N35" s="25">
        <v>0.32</v>
      </c>
      <c r="O35" s="25">
        <v>0</v>
      </c>
      <c r="P35" s="25">
        <v>32.86</v>
      </c>
      <c r="Q35" s="25">
        <v>132.6</v>
      </c>
    </row>
    <row r="36" spans="1:17" s="2" customFormat="1" ht="18.75" customHeight="1">
      <c r="A36" s="36">
        <v>631</v>
      </c>
      <c r="B36" s="11" t="s">
        <v>79</v>
      </c>
      <c r="C36" s="25">
        <v>200</v>
      </c>
      <c r="D36" s="26">
        <v>6.91</v>
      </c>
      <c r="E36" s="25">
        <v>0.16</v>
      </c>
      <c r="F36" s="25">
        <v>0.16</v>
      </c>
      <c r="G36" s="25">
        <v>18.36</v>
      </c>
      <c r="H36" s="25">
        <v>116.91</v>
      </c>
      <c r="I36" s="49"/>
      <c r="J36" s="5"/>
      <c r="K36" s="22" t="s">
        <v>12</v>
      </c>
      <c r="L36" s="23">
        <v>50</v>
      </c>
      <c r="M36" s="24">
        <v>2.25</v>
      </c>
      <c r="N36" s="23">
        <v>3.8</v>
      </c>
      <c r="O36" s="23">
        <v>0.3</v>
      </c>
      <c r="P36" s="23">
        <v>20.7</v>
      </c>
      <c r="Q36" s="23">
        <v>117</v>
      </c>
    </row>
    <row r="37" spans="1:17" s="2" customFormat="1" ht="19.5" customHeight="1">
      <c r="A37" s="36"/>
      <c r="B37" s="22" t="s">
        <v>12</v>
      </c>
      <c r="C37" s="23">
        <v>50</v>
      </c>
      <c r="D37" s="24">
        <v>2.25</v>
      </c>
      <c r="E37" s="23">
        <v>3.8</v>
      </c>
      <c r="F37" s="23">
        <v>0.3</v>
      </c>
      <c r="G37" s="23">
        <v>20.7</v>
      </c>
      <c r="H37" s="23">
        <v>117</v>
      </c>
      <c r="I37" s="49"/>
      <c r="J37" s="5"/>
      <c r="K37" s="11"/>
      <c r="L37" s="25"/>
      <c r="M37" s="25"/>
      <c r="N37" s="25"/>
      <c r="O37" s="25"/>
      <c r="P37" s="25"/>
      <c r="Q37" s="25"/>
    </row>
    <row r="38" spans="1:17" s="2" customFormat="1">
      <c r="A38" s="50"/>
      <c r="B38" s="22" t="s">
        <v>57</v>
      </c>
      <c r="C38" s="78">
        <v>25</v>
      </c>
      <c r="D38" s="78">
        <v>1.24</v>
      </c>
      <c r="E38" s="78">
        <v>1.9</v>
      </c>
      <c r="F38" s="78">
        <v>0.15</v>
      </c>
      <c r="G38" s="78">
        <v>10.35</v>
      </c>
      <c r="H38" s="79">
        <v>58.5</v>
      </c>
      <c r="I38" s="49"/>
      <c r="J38" s="5"/>
      <c r="K38" s="22"/>
      <c r="L38" s="25"/>
      <c r="M38" s="25"/>
      <c r="N38" s="25"/>
      <c r="O38" s="25"/>
      <c r="P38" s="25"/>
      <c r="Q38" s="25"/>
    </row>
    <row r="39" spans="1:17" s="48" customFormat="1">
      <c r="A39" s="33"/>
      <c r="B39" s="27" t="s">
        <v>13</v>
      </c>
      <c r="C39" s="28">
        <f>SUM(C31:C38)+150</f>
        <v>615</v>
      </c>
      <c r="D39" s="28">
        <f>SUM(D31:D38)</f>
        <v>54.99</v>
      </c>
      <c r="E39" s="29">
        <f>SUM(E31:E38)</f>
        <v>18.29</v>
      </c>
      <c r="F39" s="28">
        <f>SUM(F31:F38)</f>
        <v>18.79</v>
      </c>
      <c r="G39" s="28">
        <f>SUM(G31:G38)</f>
        <v>119.89999999999999</v>
      </c>
      <c r="H39" s="28">
        <f>SUM(H31:H38)</f>
        <v>710.11</v>
      </c>
      <c r="I39" s="47"/>
      <c r="J39" s="31"/>
      <c r="K39" s="27" t="s">
        <v>13</v>
      </c>
      <c r="L39" s="28">
        <f>SUM(L32:L38)</f>
        <v>730</v>
      </c>
      <c r="M39" s="28">
        <f t="shared" ref="M39:Q39" si="3">SUM(M32:M38)</f>
        <v>54.989999999999995</v>
      </c>
      <c r="N39" s="28">
        <f t="shared" si="3"/>
        <v>33.082999999999998</v>
      </c>
      <c r="O39" s="28">
        <f t="shared" si="3"/>
        <v>32.703000000000003</v>
      </c>
      <c r="P39" s="28">
        <f t="shared" si="3"/>
        <v>121.892</v>
      </c>
      <c r="Q39" s="28">
        <f t="shared" si="3"/>
        <v>914.83</v>
      </c>
    </row>
    <row r="40" spans="1:17" s="2" customFormat="1">
      <c r="A40" s="50"/>
      <c r="B40" s="22"/>
      <c r="C40" s="22"/>
      <c r="D40" s="22"/>
      <c r="E40" s="22"/>
      <c r="F40" s="22"/>
      <c r="G40" s="22"/>
      <c r="H40" s="22"/>
      <c r="I40" s="49"/>
      <c r="J40" s="5"/>
      <c r="K40" s="22"/>
      <c r="L40" s="22"/>
      <c r="M40" s="22"/>
      <c r="N40" s="22"/>
      <c r="O40" s="22"/>
      <c r="P40" s="22"/>
      <c r="Q40" s="22"/>
    </row>
    <row r="41" spans="1:17" s="48" customFormat="1">
      <c r="A41" s="33"/>
      <c r="B41" s="111" t="s">
        <v>20</v>
      </c>
      <c r="C41" s="111"/>
      <c r="D41" s="111"/>
      <c r="E41" s="111"/>
      <c r="F41" s="111"/>
      <c r="G41" s="111"/>
      <c r="H41" s="111"/>
      <c r="I41" s="47"/>
      <c r="J41" s="31"/>
      <c r="K41" s="111" t="s">
        <v>21</v>
      </c>
      <c r="L41" s="111"/>
      <c r="M41" s="111"/>
      <c r="N41" s="111"/>
      <c r="O41" s="111"/>
      <c r="P41" s="111"/>
      <c r="Q41" s="111"/>
    </row>
    <row r="42" spans="1:17" s="2" customFormat="1">
      <c r="A42" s="108" t="s">
        <v>33</v>
      </c>
      <c r="B42" s="109" t="s">
        <v>3</v>
      </c>
      <c r="C42" s="109" t="s">
        <v>4</v>
      </c>
      <c r="D42" s="110" t="s">
        <v>26</v>
      </c>
      <c r="E42" s="115" t="s">
        <v>5</v>
      </c>
      <c r="F42" s="115"/>
      <c r="G42" s="115"/>
      <c r="H42" s="109" t="s">
        <v>6</v>
      </c>
      <c r="I42" s="49"/>
      <c r="J42" s="108" t="s">
        <v>33</v>
      </c>
      <c r="K42" s="109" t="s">
        <v>3</v>
      </c>
      <c r="L42" s="109" t="s">
        <v>4</v>
      </c>
      <c r="M42" s="110" t="s">
        <v>26</v>
      </c>
      <c r="N42" s="115" t="s">
        <v>5</v>
      </c>
      <c r="O42" s="115"/>
      <c r="P42" s="115"/>
      <c r="Q42" s="109" t="s">
        <v>6</v>
      </c>
    </row>
    <row r="43" spans="1:17" s="2" customFormat="1" ht="48" customHeight="1">
      <c r="A43" s="108"/>
      <c r="B43" s="109"/>
      <c r="C43" s="109"/>
      <c r="D43" s="110"/>
      <c r="E43" s="5" t="s">
        <v>7</v>
      </c>
      <c r="F43" s="5" t="s">
        <v>8</v>
      </c>
      <c r="G43" s="6" t="s">
        <v>9</v>
      </c>
      <c r="H43" s="109"/>
      <c r="I43" s="49"/>
      <c r="J43" s="108"/>
      <c r="K43" s="109"/>
      <c r="L43" s="109"/>
      <c r="M43" s="110"/>
      <c r="N43" s="5" t="s">
        <v>7</v>
      </c>
      <c r="O43" s="5" t="s">
        <v>8</v>
      </c>
      <c r="P43" s="6" t="s">
        <v>9</v>
      </c>
      <c r="Q43" s="109"/>
    </row>
    <row r="44" spans="1:17" s="2" customFormat="1">
      <c r="A44" s="108"/>
      <c r="B44" s="5"/>
      <c r="C44" s="5"/>
      <c r="D44" s="5"/>
      <c r="E44" s="5"/>
      <c r="F44" s="5"/>
      <c r="G44" s="5"/>
      <c r="H44" s="5"/>
      <c r="I44" s="49"/>
      <c r="J44" s="108"/>
      <c r="K44" s="5"/>
      <c r="L44" s="5"/>
      <c r="M44" s="5"/>
      <c r="N44" s="5"/>
      <c r="O44" s="5"/>
      <c r="P44" s="5"/>
      <c r="Q44" s="5"/>
    </row>
    <row r="45" spans="1:17" s="2" customFormat="1" ht="31.5" customHeight="1">
      <c r="A45" s="79">
        <v>139</v>
      </c>
      <c r="B45" s="11" t="s">
        <v>52</v>
      </c>
      <c r="C45" s="25">
        <v>200</v>
      </c>
      <c r="D45" s="26">
        <v>6.88</v>
      </c>
      <c r="E45" s="25">
        <v>5.12</v>
      </c>
      <c r="F45" s="25">
        <v>3.89</v>
      </c>
      <c r="G45" s="25">
        <v>18.059999999999999</v>
      </c>
      <c r="H45" s="25">
        <v>128.06</v>
      </c>
      <c r="I45" s="49"/>
      <c r="J45" s="79">
        <v>110</v>
      </c>
      <c r="K45" s="11" t="s">
        <v>58</v>
      </c>
      <c r="L45" s="79">
        <v>200</v>
      </c>
      <c r="M45" s="79">
        <v>7.39</v>
      </c>
      <c r="N45" s="79">
        <v>7.8</v>
      </c>
      <c r="O45" s="79">
        <v>10.8</v>
      </c>
      <c r="P45" s="79">
        <v>10.4</v>
      </c>
      <c r="Q45" s="79">
        <v>115</v>
      </c>
    </row>
    <row r="46" spans="1:17" s="2" customFormat="1">
      <c r="A46" s="79">
        <v>462</v>
      </c>
      <c r="B46" s="11" t="s">
        <v>71</v>
      </c>
      <c r="C46" s="79" t="s">
        <v>72</v>
      </c>
      <c r="D46" s="79">
        <v>24.79</v>
      </c>
      <c r="E46" s="79">
        <v>17.489999999999998</v>
      </c>
      <c r="F46" s="79">
        <v>19.57</v>
      </c>
      <c r="G46" s="79">
        <v>27.34</v>
      </c>
      <c r="H46" s="79">
        <v>391.68</v>
      </c>
      <c r="I46" s="49"/>
      <c r="J46" s="79">
        <v>439</v>
      </c>
      <c r="K46" s="22" t="s">
        <v>59</v>
      </c>
      <c r="L46" s="52" t="s">
        <v>60</v>
      </c>
      <c r="M46" s="52">
        <v>28.61</v>
      </c>
      <c r="N46" s="79">
        <v>10.6</v>
      </c>
      <c r="O46" s="79">
        <v>7.18</v>
      </c>
      <c r="P46" s="79">
        <v>7.1719999999999997</v>
      </c>
      <c r="Q46" s="79">
        <v>156.99</v>
      </c>
    </row>
    <row r="47" spans="1:17" s="2" customFormat="1" ht="31.5">
      <c r="A47" s="79">
        <v>332</v>
      </c>
      <c r="B47" s="11" t="s">
        <v>43</v>
      </c>
      <c r="C47" s="79">
        <v>150</v>
      </c>
      <c r="D47" s="18">
        <v>7.7</v>
      </c>
      <c r="E47" s="79">
        <v>5.0999999999999996</v>
      </c>
      <c r="F47" s="79">
        <v>7.5</v>
      </c>
      <c r="G47" s="79">
        <v>34.200000000000003</v>
      </c>
      <c r="H47" s="79">
        <v>139</v>
      </c>
      <c r="I47" s="49"/>
      <c r="J47" s="79">
        <v>332</v>
      </c>
      <c r="K47" s="11" t="s">
        <v>43</v>
      </c>
      <c r="L47" s="79">
        <v>150</v>
      </c>
      <c r="M47" s="18">
        <v>7.7</v>
      </c>
      <c r="N47" s="79">
        <v>5.0999999999999996</v>
      </c>
      <c r="O47" s="79">
        <v>7.5</v>
      </c>
      <c r="P47" s="79">
        <v>34.200000000000003</v>
      </c>
      <c r="Q47" s="79">
        <v>139</v>
      </c>
    </row>
    <row r="48" spans="1:17" s="2" customFormat="1">
      <c r="A48" s="79">
        <v>78</v>
      </c>
      <c r="B48" s="11" t="s">
        <v>55</v>
      </c>
      <c r="C48" s="79">
        <v>75</v>
      </c>
      <c r="D48" s="18">
        <v>5.93</v>
      </c>
      <c r="E48" s="79">
        <v>2.2999999999999998</v>
      </c>
      <c r="F48" s="79">
        <v>6.8</v>
      </c>
      <c r="G48" s="79">
        <v>11.7</v>
      </c>
      <c r="H48" s="79">
        <v>119</v>
      </c>
      <c r="I48" s="49"/>
      <c r="J48" s="79">
        <v>78</v>
      </c>
      <c r="K48" s="11" t="s">
        <v>55</v>
      </c>
      <c r="L48" s="79">
        <v>75</v>
      </c>
      <c r="M48" s="18">
        <v>5.93</v>
      </c>
      <c r="N48" s="79">
        <v>2.2999999999999998</v>
      </c>
      <c r="O48" s="79">
        <v>6.8</v>
      </c>
      <c r="P48" s="79">
        <v>11.7</v>
      </c>
      <c r="Q48" s="79">
        <v>119</v>
      </c>
    </row>
    <row r="49" spans="1:17" s="2" customFormat="1">
      <c r="A49" s="79">
        <v>707</v>
      </c>
      <c r="B49" s="22" t="s">
        <v>56</v>
      </c>
      <c r="C49" s="79">
        <v>200</v>
      </c>
      <c r="D49" s="18">
        <v>6.2</v>
      </c>
      <c r="E49" s="79">
        <v>1</v>
      </c>
      <c r="F49" s="79">
        <v>0.2</v>
      </c>
      <c r="G49" s="79">
        <v>20.2</v>
      </c>
      <c r="H49" s="79">
        <v>92</v>
      </c>
      <c r="I49" s="49"/>
      <c r="J49" s="79">
        <v>639</v>
      </c>
      <c r="K49" s="22" t="s">
        <v>54</v>
      </c>
      <c r="L49" s="79">
        <v>200</v>
      </c>
      <c r="M49" s="79">
        <v>1.87</v>
      </c>
      <c r="N49" s="79">
        <v>0.32</v>
      </c>
      <c r="O49" s="79">
        <v>0</v>
      </c>
      <c r="P49" s="79">
        <v>32.86</v>
      </c>
      <c r="Q49" s="79">
        <v>132.6</v>
      </c>
    </row>
    <row r="50" spans="1:17" s="2" customFormat="1">
      <c r="A50" s="5"/>
      <c r="B50" s="22" t="s">
        <v>57</v>
      </c>
      <c r="C50" s="78">
        <v>25</v>
      </c>
      <c r="D50" s="78">
        <v>1.24</v>
      </c>
      <c r="E50" s="78">
        <v>1.9</v>
      </c>
      <c r="F50" s="78">
        <v>0.15</v>
      </c>
      <c r="G50" s="78">
        <v>10.35</v>
      </c>
      <c r="H50" s="79">
        <v>58.5</v>
      </c>
      <c r="I50" s="49"/>
      <c r="J50" s="79"/>
      <c r="K50" s="22" t="s">
        <v>57</v>
      </c>
      <c r="L50" s="78">
        <v>25</v>
      </c>
      <c r="M50" s="78">
        <v>1.24</v>
      </c>
      <c r="N50" s="78">
        <v>1.9</v>
      </c>
      <c r="O50" s="78">
        <v>0.15</v>
      </c>
      <c r="P50" s="78">
        <v>10.35</v>
      </c>
      <c r="Q50" s="79">
        <v>58.5</v>
      </c>
    </row>
    <row r="51" spans="1:17" s="2" customFormat="1">
      <c r="A51" s="5"/>
      <c r="B51" s="22" t="s">
        <v>12</v>
      </c>
      <c r="C51" s="78">
        <v>50</v>
      </c>
      <c r="D51" s="24">
        <v>2.25</v>
      </c>
      <c r="E51" s="78">
        <v>3.8</v>
      </c>
      <c r="F51" s="78">
        <v>0.3</v>
      </c>
      <c r="G51" s="78">
        <v>20.7</v>
      </c>
      <c r="H51" s="78">
        <v>117</v>
      </c>
      <c r="I51" s="49"/>
      <c r="J51" s="79"/>
      <c r="K51" s="22" t="s">
        <v>12</v>
      </c>
      <c r="L51" s="78">
        <v>50</v>
      </c>
      <c r="M51" s="24">
        <v>2.25</v>
      </c>
      <c r="N51" s="78">
        <v>3.8</v>
      </c>
      <c r="O51" s="78">
        <v>0.3</v>
      </c>
      <c r="P51" s="78">
        <v>20.7</v>
      </c>
      <c r="Q51" s="78">
        <v>117</v>
      </c>
    </row>
    <row r="52" spans="1:17" s="2" customFormat="1">
      <c r="A52" s="5"/>
      <c r="B52" s="22"/>
      <c r="C52" s="78"/>
      <c r="D52" s="24"/>
      <c r="E52" s="78"/>
      <c r="F52" s="78"/>
      <c r="G52" s="78"/>
      <c r="H52" s="78"/>
      <c r="I52" s="49"/>
      <c r="J52" s="79"/>
      <c r="K52" s="51"/>
      <c r="L52" s="5"/>
      <c r="M52" s="5"/>
      <c r="N52" s="5"/>
      <c r="O52" s="5"/>
      <c r="P52" s="5"/>
      <c r="Q52" s="5"/>
    </row>
    <row r="53" spans="1:17" s="2" customFormat="1">
      <c r="A53" s="31"/>
      <c r="B53" s="31" t="s">
        <v>13</v>
      </c>
      <c r="C53" s="28">
        <v>860</v>
      </c>
      <c r="D53" s="29">
        <f>SUM(D45:D52)</f>
        <v>54.99</v>
      </c>
      <c r="E53" s="28">
        <f>SUM(E45:E52)</f>
        <v>36.71</v>
      </c>
      <c r="F53" s="28">
        <f>SUM(F45:F52)</f>
        <v>38.409999999999997</v>
      </c>
      <c r="G53" s="28">
        <f>SUM(G45:G52)</f>
        <v>142.54999999999998</v>
      </c>
      <c r="H53" s="28">
        <f>SUM(H45:H52)</f>
        <v>1045.24</v>
      </c>
      <c r="I53" s="49"/>
      <c r="J53" s="33"/>
      <c r="K53" s="31" t="s">
        <v>13</v>
      </c>
      <c r="L53" s="28">
        <f>SUM(L45:L52)+80+50</f>
        <v>830</v>
      </c>
      <c r="M53" s="28">
        <f>SUM(M45:M52)</f>
        <v>54.99</v>
      </c>
      <c r="N53" s="28">
        <f>SUM(N45:N52)</f>
        <v>31.82</v>
      </c>
      <c r="O53" s="28">
        <f>SUM(O45:O52)</f>
        <v>32.729999999999997</v>
      </c>
      <c r="P53" s="28">
        <f>SUM(P45:P52)</f>
        <v>127.38200000000001</v>
      </c>
      <c r="Q53" s="28">
        <f>SUM(Q45:Q52)</f>
        <v>838.09</v>
      </c>
    </row>
    <row r="54" spans="1:17" s="48" customFormat="1">
      <c r="A54" s="33"/>
      <c r="B54" s="111" t="s">
        <v>24</v>
      </c>
      <c r="C54" s="111"/>
      <c r="D54" s="111"/>
      <c r="E54" s="111"/>
      <c r="F54" s="111"/>
      <c r="G54" s="111"/>
      <c r="H54" s="111"/>
      <c r="I54" s="47"/>
      <c r="J54" s="31"/>
      <c r="K54" s="111" t="s">
        <v>25</v>
      </c>
      <c r="L54" s="111"/>
      <c r="M54" s="111"/>
      <c r="N54" s="111"/>
      <c r="O54" s="111"/>
      <c r="P54" s="111"/>
      <c r="Q54" s="111"/>
    </row>
    <row r="55" spans="1:17" s="2" customFormat="1">
      <c r="A55" s="108" t="s">
        <v>33</v>
      </c>
      <c r="B55" s="109" t="s">
        <v>3</v>
      </c>
      <c r="C55" s="109" t="s">
        <v>4</v>
      </c>
      <c r="D55" s="110" t="s">
        <v>26</v>
      </c>
      <c r="E55" s="115" t="s">
        <v>5</v>
      </c>
      <c r="F55" s="115"/>
      <c r="G55" s="115"/>
      <c r="H55" s="109" t="s">
        <v>6</v>
      </c>
      <c r="I55" s="49"/>
      <c r="J55" s="108" t="s">
        <v>33</v>
      </c>
      <c r="K55" s="109" t="s">
        <v>3</v>
      </c>
      <c r="L55" s="109" t="s">
        <v>4</v>
      </c>
      <c r="M55" s="110" t="s">
        <v>26</v>
      </c>
      <c r="N55" s="115" t="s">
        <v>5</v>
      </c>
      <c r="O55" s="115"/>
      <c r="P55" s="115"/>
      <c r="Q55" s="109" t="s">
        <v>6</v>
      </c>
    </row>
    <row r="56" spans="1:17" s="2" customFormat="1" ht="49.5" customHeight="1">
      <c r="A56" s="108"/>
      <c r="B56" s="109"/>
      <c r="C56" s="109"/>
      <c r="D56" s="110"/>
      <c r="E56" s="5" t="s">
        <v>7</v>
      </c>
      <c r="F56" s="5" t="s">
        <v>8</v>
      </c>
      <c r="G56" s="6" t="s">
        <v>9</v>
      </c>
      <c r="H56" s="109"/>
      <c r="I56" s="49"/>
      <c r="J56" s="108"/>
      <c r="K56" s="109"/>
      <c r="L56" s="109"/>
      <c r="M56" s="110"/>
      <c r="N56" s="5" t="s">
        <v>7</v>
      </c>
      <c r="O56" s="5" t="s">
        <v>8</v>
      </c>
      <c r="P56" s="6" t="s">
        <v>9</v>
      </c>
      <c r="Q56" s="109"/>
    </row>
    <row r="57" spans="1:17" s="2" customFormat="1">
      <c r="A57" s="108"/>
      <c r="B57" s="5"/>
      <c r="C57" s="5"/>
      <c r="D57" s="5"/>
      <c r="E57" s="5"/>
      <c r="F57" s="5"/>
      <c r="G57" s="5"/>
      <c r="H57" s="5"/>
      <c r="I57" s="49"/>
      <c r="J57" s="108"/>
      <c r="K57" s="5"/>
      <c r="L57" s="5"/>
      <c r="M57" s="5"/>
      <c r="N57" s="5"/>
      <c r="O57" s="5"/>
      <c r="P57" s="5"/>
      <c r="Q57" s="5"/>
    </row>
    <row r="58" spans="1:17" s="2" customFormat="1" ht="31.5">
      <c r="A58" s="79">
        <v>140</v>
      </c>
      <c r="B58" s="11" t="s">
        <v>68</v>
      </c>
      <c r="C58" s="79">
        <v>200</v>
      </c>
      <c r="D58" s="79">
        <v>6.77</v>
      </c>
      <c r="E58" s="79">
        <v>2.38</v>
      </c>
      <c r="F58" s="79">
        <v>2.27</v>
      </c>
      <c r="G58" s="79">
        <v>13</v>
      </c>
      <c r="H58" s="79">
        <v>94.38</v>
      </c>
      <c r="I58" s="49"/>
      <c r="J58" s="50">
        <v>132</v>
      </c>
      <c r="K58" s="11" t="s">
        <v>66</v>
      </c>
      <c r="L58" s="50" t="s">
        <v>67</v>
      </c>
      <c r="M58" s="50">
        <v>9.18</v>
      </c>
      <c r="N58" s="50">
        <v>2.81</v>
      </c>
      <c r="O58" s="50">
        <v>4.6500000000000004</v>
      </c>
      <c r="P58" s="50">
        <v>13.65</v>
      </c>
      <c r="Q58" s="50">
        <v>128.69999999999999</v>
      </c>
    </row>
    <row r="59" spans="1:17" s="2" customFormat="1" ht="21" customHeight="1">
      <c r="A59" s="36">
        <v>498</v>
      </c>
      <c r="B59" s="11" t="s">
        <v>80</v>
      </c>
      <c r="C59" s="79">
        <v>80</v>
      </c>
      <c r="D59" s="18">
        <v>22.76</v>
      </c>
      <c r="E59" s="79">
        <v>9.4</v>
      </c>
      <c r="F59" s="79">
        <v>8.43</v>
      </c>
      <c r="G59" s="79">
        <v>13.44</v>
      </c>
      <c r="H59" s="79">
        <v>128.19999999999999</v>
      </c>
      <c r="I59" s="49"/>
      <c r="J59" s="50">
        <v>451</v>
      </c>
      <c r="K59" s="22" t="s">
        <v>53</v>
      </c>
      <c r="L59" s="50">
        <v>80</v>
      </c>
      <c r="M59" s="50">
        <v>23.89</v>
      </c>
      <c r="N59" s="50">
        <v>14.66</v>
      </c>
      <c r="O59" s="50">
        <v>18.187999999999999</v>
      </c>
      <c r="P59" s="50">
        <v>17.026</v>
      </c>
      <c r="Q59" s="50">
        <v>298.45999999999998</v>
      </c>
    </row>
    <row r="60" spans="1:17" s="2" customFormat="1">
      <c r="A60" s="79">
        <v>203</v>
      </c>
      <c r="B60" s="11" t="s">
        <v>62</v>
      </c>
      <c r="C60" s="23">
        <v>150</v>
      </c>
      <c r="D60" s="23">
        <v>13.18</v>
      </c>
      <c r="E60" s="23">
        <v>3.5</v>
      </c>
      <c r="F60" s="23">
        <v>7.65</v>
      </c>
      <c r="G60" s="23">
        <v>23.85</v>
      </c>
      <c r="H60" s="25">
        <v>253.06</v>
      </c>
      <c r="I60" s="49"/>
      <c r="J60" s="36">
        <v>508</v>
      </c>
      <c r="K60" s="11" t="s">
        <v>37</v>
      </c>
      <c r="L60" s="54">
        <v>150</v>
      </c>
      <c r="M60" s="17">
        <v>9.34</v>
      </c>
      <c r="N60" s="54">
        <v>4.5</v>
      </c>
      <c r="O60" s="54">
        <v>5.0999999999999996</v>
      </c>
      <c r="P60" s="54">
        <v>42.1</v>
      </c>
      <c r="Q60" s="54">
        <v>151</v>
      </c>
    </row>
    <row r="61" spans="1:17" s="2" customFormat="1">
      <c r="A61" s="79">
        <v>45</v>
      </c>
      <c r="B61" s="11" t="s">
        <v>32</v>
      </c>
      <c r="C61" s="78">
        <v>50</v>
      </c>
      <c r="D61" s="17">
        <v>5.16</v>
      </c>
      <c r="E61" s="18">
        <v>1.3128</v>
      </c>
      <c r="F61" s="79">
        <v>3.0790000000000002</v>
      </c>
      <c r="G61" s="79">
        <v>5</v>
      </c>
      <c r="H61" s="79">
        <v>54.99</v>
      </c>
      <c r="I61" s="49"/>
      <c r="J61" s="5"/>
      <c r="K61" s="11" t="s">
        <v>70</v>
      </c>
      <c r="L61" s="25">
        <v>40</v>
      </c>
      <c r="M61" s="25">
        <v>2.87</v>
      </c>
      <c r="N61" s="25">
        <v>0.6</v>
      </c>
      <c r="O61" s="25">
        <v>0</v>
      </c>
      <c r="P61" s="25">
        <v>1.3</v>
      </c>
      <c r="Q61" s="25">
        <v>9.8000000000000007</v>
      </c>
    </row>
    <row r="62" spans="1:17" s="2" customFormat="1">
      <c r="A62" s="36">
        <v>701</v>
      </c>
      <c r="B62" s="11" t="s">
        <v>69</v>
      </c>
      <c r="C62" s="25">
        <v>200</v>
      </c>
      <c r="D62" s="26">
        <v>4.87</v>
      </c>
      <c r="E62" s="25">
        <v>0.16</v>
      </c>
      <c r="F62" s="25">
        <v>0.16</v>
      </c>
      <c r="G62" s="25">
        <v>18.36</v>
      </c>
      <c r="H62" s="25">
        <v>116.91</v>
      </c>
      <c r="I62" s="49"/>
      <c r="J62" s="50">
        <v>707</v>
      </c>
      <c r="K62" s="22" t="s">
        <v>56</v>
      </c>
      <c r="L62" s="50">
        <v>200</v>
      </c>
      <c r="M62" s="18">
        <v>6.2</v>
      </c>
      <c r="N62" s="50">
        <v>1</v>
      </c>
      <c r="O62" s="50">
        <v>0.2</v>
      </c>
      <c r="P62" s="50">
        <v>20.2</v>
      </c>
      <c r="Q62" s="50">
        <v>92</v>
      </c>
    </row>
    <row r="63" spans="1:17" s="2" customFormat="1">
      <c r="A63" s="36"/>
      <c r="B63" s="22" t="s">
        <v>12</v>
      </c>
      <c r="C63" s="23">
        <v>50</v>
      </c>
      <c r="D63" s="24">
        <v>2.25</v>
      </c>
      <c r="E63" s="23">
        <v>3.8</v>
      </c>
      <c r="F63" s="23">
        <v>0.3</v>
      </c>
      <c r="G63" s="23">
        <v>20.7</v>
      </c>
      <c r="H63" s="23">
        <v>117</v>
      </c>
      <c r="I63" s="49"/>
      <c r="J63" s="5"/>
      <c r="K63" s="22" t="s">
        <v>57</v>
      </c>
      <c r="L63" s="23">
        <v>26</v>
      </c>
      <c r="M63" s="23">
        <v>1.26</v>
      </c>
      <c r="N63" s="23">
        <v>1.9</v>
      </c>
      <c r="O63" s="23">
        <v>0.15</v>
      </c>
      <c r="P63" s="23">
        <v>10.35</v>
      </c>
      <c r="Q63" s="25">
        <v>58.5</v>
      </c>
    </row>
    <row r="64" spans="1:17" s="2" customFormat="1">
      <c r="A64" s="79"/>
      <c r="B64" s="22"/>
      <c r="C64" s="23"/>
      <c r="D64" s="24"/>
      <c r="E64" s="23"/>
      <c r="F64" s="23"/>
      <c r="G64" s="23"/>
      <c r="H64" s="23"/>
      <c r="I64" s="49"/>
      <c r="J64" s="5"/>
      <c r="K64" s="22" t="s">
        <v>12</v>
      </c>
      <c r="L64" s="23">
        <v>50</v>
      </c>
      <c r="M64" s="24">
        <v>2.25</v>
      </c>
      <c r="N64" s="23">
        <v>3.8</v>
      </c>
      <c r="O64" s="23">
        <v>0.3</v>
      </c>
      <c r="P64" s="23">
        <v>20.7</v>
      </c>
      <c r="Q64" s="23">
        <v>117</v>
      </c>
    </row>
    <row r="65" spans="1:17" s="2" customFormat="1">
      <c r="A65" s="33"/>
      <c r="B65" s="27" t="s">
        <v>13</v>
      </c>
      <c r="C65" s="28">
        <f>SUM(C57:C64)+150</f>
        <v>880</v>
      </c>
      <c r="D65" s="28">
        <f>SUM(D57:D64)</f>
        <v>54.99</v>
      </c>
      <c r="E65" s="29">
        <f>SUM(E57:E64)</f>
        <v>20.552800000000001</v>
      </c>
      <c r="F65" s="28">
        <f>SUM(F57:F64)</f>
        <v>21.889000000000003</v>
      </c>
      <c r="G65" s="28">
        <f>SUM(G57:G64)</f>
        <v>94.350000000000009</v>
      </c>
      <c r="H65" s="28">
        <f>SUM(H57:H64)</f>
        <v>764.54</v>
      </c>
      <c r="I65" s="49"/>
      <c r="J65" s="5"/>
      <c r="K65" s="22"/>
      <c r="L65" s="25"/>
      <c r="M65" s="25"/>
      <c r="N65" s="25"/>
      <c r="O65" s="25"/>
      <c r="P65" s="25"/>
      <c r="Q65" s="25"/>
    </row>
    <row r="66" spans="1:17" s="48" customFormat="1">
      <c r="A66" s="33"/>
      <c r="B66" s="31" t="s">
        <v>13</v>
      </c>
      <c r="C66" s="28">
        <f>SUM(C58:C64)+200+10+50+50</f>
        <v>1040</v>
      </c>
      <c r="D66" s="28">
        <f>SUM(D58:D64)</f>
        <v>54.99</v>
      </c>
      <c r="E66" s="28">
        <f>SUM(E58:E64)</f>
        <v>20.552800000000001</v>
      </c>
      <c r="F66" s="28">
        <f>SUM(F58:F64)</f>
        <v>21.889000000000003</v>
      </c>
      <c r="G66" s="28">
        <f>SUM(G58:G64)</f>
        <v>94.350000000000009</v>
      </c>
      <c r="H66" s="28">
        <f>SUM(H58:H64)</f>
        <v>764.54</v>
      </c>
      <c r="I66" s="47"/>
      <c r="J66" s="31"/>
      <c r="K66" s="27" t="s">
        <v>13</v>
      </c>
      <c r="L66" s="28">
        <f>SUM(L58:L64)+200+10</f>
        <v>756</v>
      </c>
      <c r="M66" s="28">
        <f>SUM(M58:M65)</f>
        <v>54.989999999999995</v>
      </c>
      <c r="N66" s="28">
        <f>SUM(N58:N64)</f>
        <v>29.27</v>
      </c>
      <c r="O66" s="28">
        <f>SUM(O58:O64)</f>
        <v>28.588000000000001</v>
      </c>
      <c r="P66" s="28">
        <f>SUM(P58:P64)</f>
        <v>125.32600000000001</v>
      </c>
      <c r="Q66" s="28">
        <f>SUM(Q58:Q64)</f>
        <v>855.45999999999992</v>
      </c>
    </row>
    <row r="67" spans="1:17" s="2" customFormat="1">
      <c r="A67" s="57"/>
      <c r="B67" s="53"/>
      <c r="C67" s="53"/>
      <c r="D67" s="53"/>
      <c r="E67" s="53"/>
      <c r="F67" s="53"/>
      <c r="G67" s="53"/>
      <c r="H67" s="53"/>
      <c r="I67" s="49"/>
      <c r="J67" s="49"/>
      <c r="K67" s="49"/>
      <c r="L67" s="49"/>
      <c r="M67" s="49"/>
      <c r="N67" s="49"/>
      <c r="O67" s="49"/>
      <c r="P67" s="49"/>
      <c r="Q67" s="49"/>
    </row>
    <row r="68" spans="1:17">
      <c r="E68" s="59">
        <f>E66+E53+E39+E27+E14</f>
        <v>135.05279999999999</v>
      </c>
      <c r="F68" s="59">
        <f>F66+F53+F39+F27+F14</f>
        <v>131.75699999999998</v>
      </c>
      <c r="G68" s="59">
        <f>G66+G53+G39+G27+G14</f>
        <v>586.05599999999993</v>
      </c>
      <c r="H68" s="59">
        <f>H66+H53+H39+H27+H14</f>
        <v>4217.95</v>
      </c>
      <c r="N68" s="53">
        <f>N66+N53+N39+N27+N14</f>
        <v>147.898</v>
      </c>
      <c r="O68" s="53">
        <f t="shared" ref="O68:Q68" si="4">O66+O53+O39+O27+O14</f>
        <v>142.959</v>
      </c>
      <c r="P68" s="53">
        <f t="shared" si="4"/>
        <v>603.88799999999992</v>
      </c>
      <c r="Q68" s="53">
        <f t="shared" si="4"/>
        <v>4286.26</v>
      </c>
    </row>
    <row r="69" spans="1:17">
      <c r="E69" s="59">
        <f>E68/5</f>
        <v>27.010559999999998</v>
      </c>
      <c r="F69" s="59">
        <f t="shared" ref="F69:H69" si="5">F68/5</f>
        <v>26.351399999999995</v>
      </c>
      <c r="G69" s="59">
        <f t="shared" si="5"/>
        <v>117.21119999999999</v>
      </c>
      <c r="H69" s="59">
        <f t="shared" si="5"/>
        <v>843.58999999999992</v>
      </c>
      <c r="N69" s="53">
        <f>N68/5</f>
        <v>29.579599999999999</v>
      </c>
      <c r="O69" s="53">
        <f t="shared" ref="O69:Q69" si="6">O68/5</f>
        <v>28.591799999999999</v>
      </c>
      <c r="P69" s="53">
        <f t="shared" si="6"/>
        <v>120.77759999999998</v>
      </c>
      <c r="Q69" s="53">
        <f t="shared" si="6"/>
        <v>857.25200000000007</v>
      </c>
    </row>
    <row r="70" spans="1:17">
      <c r="B70" s="53" t="s">
        <v>40</v>
      </c>
      <c r="E70" s="53">
        <v>1</v>
      </c>
      <c r="F70" s="53">
        <v>1</v>
      </c>
      <c r="G70" s="53">
        <v>4</v>
      </c>
      <c r="K70" s="53" t="s">
        <v>40</v>
      </c>
      <c r="N70" s="53">
        <v>1</v>
      </c>
      <c r="O70" s="53">
        <v>1</v>
      </c>
      <c r="P70" s="53">
        <v>4</v>
      </c>
    </row>
  </sheetData>
  <mergeCells count="71">
    <mergeCell ref="A1:B1"/>
    <mergeCell ref="K2:Q2"/>
    <mergeCell ref="E3:G3"/>
    <mergeCell ref="N3:P3"/>
    <mergeCell ref="B15:H15"/>
    <mergeCell ref="K15:Q15"/>
    <mergeCell ref="Q3:Q4"/>
    <mergeCell ref="A2:A4"/>
    <mergeCell ref="M3:M4"/>
    <mergeCell ref="D3:D4"/>
    <mergeCell ref="K3:K4"/>
    <mergeCell ref="L3:L4"/>
    <mergeCell ref="J2:J4"/>
    <mergeCell ref="B3:B4"/>
    <mergeCell ref="C3:C4"/>
    <mergeCell ref="H3:H4"/>
    <mergeCell ref="B41:H41"/>
    <mergeCell ref="K41:Q41"/>
    <mergeCell ref="E42:G42"/>
    <mergeCell ref="C29:C30"/>
    <mergeCell ref="D29:D30"/>
    <mergeCell ref="M29:M30"/>
    <mergeCell ref="E29:G29"/>
    <mergeCell ref="N29:P29"/>
    <mergeCell ref="B29:B30"/>
    <mergeCell ref="C42:C43"/>
    <mergeCell ref="H42:H43"/>
    <mergeCell ref="K42:K43"/>
    <mergeCell ref="L42:L43"/>
    <mergeCell ref="Q42:Q43"/>
    <mergeCell ref="B2:H2"/>
    <mergeCell ref="H29:H30"/>
    <mergeCell ref="K29:K30"/>
    <mergeCell ref="L29:L30"/>
    <mergeCell ref="Q29:Q30"/>
    <mergeCell ref="E16:G16"/>
    <mergeCell ref="B28:H28"/>
    <mergeCell ref="K28:Q28"/>
    <mergeCell ref="K16:K17"/>
    <mergeCell ref="L16:L17"/>
    <mergeCell ref="Q16:Q17"/>
    <mergeCell ref="H16:H17"/>
    <mergeCell ref="N16:P16"/>
    <mergeCell ref="D16:D17"/>
    <mergeCell ref="M16:M17"/>
    <mergeCell ref="D55:D56"/>
    <mergeCell ref="M55:M56"/>
    <mergeCell ref="E55:G55"/>
    <mergeCell ref="N55:P55"/>
    <mergeCell ref="N42:P42"/>
    <mergeCell ref="K55:K56"/>
    <mergeCell ref="K54:Q54"/>
    <mergeCell ref="L55:L56"/>
    <mergeCell ref="Q55:Q56"/>
    <mergeCell ref="M42:M43"/>
    <mergeCell ref="A16:A18"/>
    <mergeCell ref="J16:J18"/>
    <mergeCell ref="B55:B56"/>
    <mergeCell ref="C55:C56"/>
    <mergeCell ref="H55:H56"/>
    <mergeCell ref="B42:B43"/>
    <mergeCell ref="D42:D43"/>
    <mergeCell ref="B54:H54"/>
    <mergeCell ref="A29:A31"/>
    <mergeCell ref="J29:J31"/>
    <mergeCell ref="A42:A44"/>
    <mergeCell ref="J42:J44"/>
    <mergeCell ref="A55:A57"/>
    <mergeCell ref="J55:J57"/>
    <mergeCell ref="B16:B17"/>
    <mergeCell ref="C16:C17"/>
  </mergeCells>
  <pageMargins left="0.7" right="0.7" top="0.75" bottom="0.75" header="0.3" footer="0.3"/>
  <pageSetup paperSize="9" scale="83" orientation="portrait" horizontalDpi="180" verticalDpi="180" r:id="rId1"/>
  <rowBreaks count="1" manualBreakCount="1">
    <brk id="40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S64"/>
  <sheetViews>
    <sheetView view="pageBreakPreview" topLeftCell="A13" zoomScale="60" workbookViewId="0">
      <selection activeCell="J51" sqref="J51"/>
    </sheetView>
  </sheetViews>
  <sheetFormatPr defaultRowHeight="15.75"/>
  <cols>
    <col min="2" max="2" width="9.140625" style="35"/>
    <col min="3" max="3" width="25.42578125" customWidth="1"/>
    <col min="4" max="4" width="10.7109375" customWidth="1"/>
    <col min="5" max="5" width="10.7109375" style="21" customWidth="1"/>
    <col min="6" max="7" width="9.140625" style="65"/>
    <col min="8" max="8" width="10.28515625" style="65" customWidth="1"/>
    <col min="9" max="9" width="12" style="65" customWidth="1"/>
    <col min="11" max="11" width="9.140625" style="35"/>
    <col min="12" max="12" width="27.140625" customWidth="1"/>
    <col min="13" max="13" width="11" customWidth="1"/>
    <col min="14" max="14" width="11" style="21" customWidth="1"/>
    <col min="15" max="16" width="9.140625" style="65"/>
    <col min="17" max="17" width="10.5703125" style="65" customWidth="1"/>
    <col min="18" max="18" width="13.7109375" style="65" customWidth="1"/>
  </cols>
  <sheetData>
    <row r="1" spans="2:19" ht="18.75">
      <c r="C1" s="103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2:19" ht="18.75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9" ht="21.75" customHeight="1">
      <c r="B3" s="36"/>
      <c r="C3" s="104" t="s">
        <v>1</v>
      </c>
      <c r="D3" s="105"/>
      <c r="E3" s="105"/>
      <c r="F3" s="105"/>
      <c r="G3" s="105"/>
      <c r="H3" s="105"/>
      <c r="I3" s="106"/>
      <c r="J3" s="1"/>
      <c r="K3" s="40"/>
      <c r="L3" s="104" t="s">
        <v>2</v>
      </c>
      <c r="M3" s="105"/>
      <c r="N3" s="105"/>
      <c r="O3" s="105"/>
      <c r="P3" s="105"/>
      <c r="Q3" s="105"/>
      <c r="R3" s="106"/>
    </row>
    <row r="4" spans="2:19" ht="45" customHeight="1">
      <c r="B4" s="98" t="s">
        <v>33</v>
      </c>
      <c r="C4" s="94" t="s">
        <v>3</v>
      </c>
      <c r="D4" s="94" t="s">
        <v>4</v>
      </c>
      <c r="E4" s="96" t="s">
        <v>26</v>
      </c>
      <c r="F4" s="120" t="s">
        <v>5</v>
      </c>
      <c r="G4" s="121"/>
      <c r="H4" s="122"/>
      <c r="I4" s="123" t="s">
        <v>6</v>
      </c>
      <c r="J4" s="4"/>
      <c r="K4" s="98" t="s">
        <v>33</v>
      </c>
      <c r="L4" s="94" t="s">
        <v>3</v>
      </c>
      <c r="M4" s="94" t="s">
        <v>4</v>
      </c>
      <c r="N4" s="96" t="s">
        <v>26</v>
      </c>
      <c r="O4" s="120" t="s">
        <v>5</v>
      </c>
      <c r="P4" s="121"/>
      <c r="Q4" s="122"/>
      <c r="R4" s="123" t="s">
        <v>6</v>
      </c>
    </row>
    <row r="5" spans="2:19" ht="30.75" customHeight="1">
      <c r="B5" s="99"/>
      <c r="C5" s="95"/>
      <c r="D5" s="95"/>
      <c r="E5" s="97"/>
      <c r="F5" s="66" t="s">
        <v>7</v>
      </c>
      <c r="G5" s="66" t="s">
        <v>8</v>
      </c>
      <c r="H5" s="66" t="s">
        <v>9</v>
      </c>
      <c r="I5" s="124"/>
      <c r="J5" s="7"/>
      <c r="K5" s="99"/>
      <c r="L5" s="95"/>
      <c r="M5" s="95"/>
      <c r="N5" s="97"/>
      <c r="O5" s="66" t="s">
        <v>7</v>
      </c>
      <c r="P5" s="66" t="s">
        <v>8</v>
      </c>
      <c r="Q5" s="66" t="s">
        <v>9</v>
      </c>
      <c r="R5" s="124"/>
    </row>
    <row r="6" spans="2:19">
      <c r="B6" s="36"/>
      <c r="C6" s="5"/>
      <c r="D6" s="50"/>
      <c r="E6" s="18"/>
      <c r="F6" s="66"/>
      <c r="G6" s="66"/>
      <c r="H6" s="66"/>
      <c r="I6" s="66"/>
      <c r="J6" s="8"/>
      <c r="K6" s="50"/>
      <c r="L6" s="5"/>
      <c r="M6" s="50"/>
      <c r="N6" s="18"/>
      <c r="O6" s="60"/>
      <c r="P6" s="60"/>
      <c r="Q6" s="60"/>
      <c r="R6" s="60"/>
    </row>
    <row r="7" spans="2:19" ht="33" customHeight="1">
      <c r="B7" s="36">
        <v>340</v>
      </c>
      <c r="C7" s="22" t="s">
        <v>10</v>
      </c>
      <c r="D7" s="23">
        <v>110</v>
      </c>
      <c r="E7" s="24">
        <v>19.34</v>
      </c>
      <c r="F7" s="67">
        <v>5.57</v>
      </c>
      <c r="G7" s="67">
        <v>3.45</v>
      </c>
      <c r="H7" s="67">
        <v>1.67</v>
      </c>
      <c r="I7" s="67">
        <v>193.5</v>
      </c>
      <c r="J7" s="8"/>
      <c r="K7" s="36">
        <v>358</v>
      </c>
      <c r="L7" s="11" t="s">
        <v>73</v>
      </c>
      <c r="M7" s="23" t="s">
        <v>75</v>
      </c>
      <c r="N7" s="24">
        <v>33.9</v>
      </c>
      <c r="O7" s="67">
        <v>9.86</v>
      </c>
      <c r="P7" s="67">
        <v>9.1300000000000008</v>
      </c>
      <c r="Q7" s="67">
        <v>27</v>
      </c>
      <c r="R7" s="68">
        <v>244</v>
      </c>
    </row>
    <row r="8" spans="2:19" ht="31.5">
      <c r="B8" s="36"/>
      <c r="C8" s="11" t="s">
        <v>28</v>
      </c>
      <c r="D8" s="23">
        <v>30</v>
      </c>
      <c r="E8" s="24">
        <v>7.31</v>
      </c>
      <c r="F8" s="67">
        <v>0.96</v>
      </c>
      <c r="G8" s="67">
        <v>0.06</v>
      </c>
      <c r="H8" s="67">
        <v>1.98</v>
      </c>
      <c r="I8" s="67">
        <v>12</v>
      </c>
      <c r="J8" s="8"/>
      <c r="K8" s="36">
        <v>685</v>
      </c>
      <c r="L8" s="11" t="s">
        <v>17</v>
      </c>
      <c r="M8" s="23">
        <v>200</v>
      </c>
      <c r="N8" s="24">
        <v>2.1</v>
      </c>
      <c r="O8" s="67">
        <v>0</v>
      </c>
      <c r="P8" s="67">
        <v>0</v>
      </c>
      <c r="Q8" s="67">
        <v>14</v>
      </c>
      <c r="R8" s="67">
        <v>56</v>
      </c>
    </row>
    <row r="9" spans="2:19" ht="30" customHeight="1">
      <c r="B9" s="36">
        <v>685</v>
      </c>
      <c r="C9" s="11" t="s">
        <v>17</v>
      </c>
      <c r="D9" s="23">
        <v>200</v>
      </c>
      <c r="E9" s="24">
        <v>2.1</v>
      </c>
      <c r="F9" s="67">
        <v>0</v>
      </c>
      <c r="G9" s="67">
        <v>0</v>
      </c>
      <c r="H9" s="67">
        <v>14</v>
      </c>
      <c r="I9" s="67">
        <v>56</v>
      </c>
      <c r="J9" s="9"/>
      <c r="K9" s="36"/>
      <c r="L9" s="11"/>
      <c r="M9" s="23"/>
      <c r="N9" s="24"/>
      <c r="O9" s="61"/>
      <c r="P9" s="61"/>
      <c r="Q9" s="61"/>
      <c r="R9" s="61"/>
    </row>
    <row r="10" spans="2:19" ht="21" customHeight="1">
      <c r="B10" s="36"/>
      <c r="C10" s="11" t="s">
        <v>12</v>
      </c>
      <c r="D10" s="23">
        <v>50</v>
      </c>
      <c r="E10" s="24">
        <v>2.25</v>
      </c>
      <c r="F10" s="67">
        <v>3.8</v>
      </c>
      <c r="G10" s="67">
        <v>0.3</v>
      </c>
      <c r="H10" s="67">
        <v>20.7</v>
      </c>
      <c r="I10" s="67">
        <v>117</v>
      </c>
      <c r="J10" s="9"/>
      <c r="K10" s="36"/>
      <c r="L10" s="11"/>
      <c r="M10" s="23"/>
      <c r="N10" s="24"/>
      <c r="O10" s="61"/>
      <c r="P10" s="61"/>
      <c r="Q10" s="61"/>
      <c r="R10" s="61"/>
    </row>
    <row r="11" spans="2:19">
      <c r="B11" s="36">
        <v>96</v>
      </c>
      <c r="C11" s="22" t="s">
        <v>35</v>
      </c>
      <c r="D11" s="25">
        <v>10</v>
      </c>
      <c r="E11" s="26">
        <v>5</v>
      </c>
      <c r="F11" s="68">
        <v>0.08</v>
      </c>
      <c r="G11" s="68">
        <v>7.82</v>
      </c>
      <c r="H11" s="68">
        <v>0.06</v>
      </c>
      <c r="I11" s="68">
        <v>73.3</v>
      </c>
      <c r="J11" s="8"/>
      <c r="K11" s="36"/>
      <c r="L11" s="11"/>
      <c r="M11" s="23"/>
      <c r="N11" s="24"/>
      <c r="O11" s="61"/>
      <c r="P11" s="61"/>
      <c r="Q11" s="61"/>
      <c r="R11" s="61"/>
    </row>
    <row r="12" spans="2:19">
      <c r="B12" s="36"/>
      <c r="C12" s="22"/>
      <c r="D12" s="25"/>
      <c r="E12" s="26"/>
      <c r="F12" s="68"/>
      <c r="G12" s="68"/>
      <c r="H12" s="68"/>
      <c r="I12" s="68"/>
      <c r="J12" s="8"/>
      <c r="K12" s="36"/>
      <c r="L12" s="11"/>
      <c r="M12" s="23"/>
      <c r="N12" s="24"/>
      <c r="O12" s="61"/>
      <c r="P12" s="61"/>
      <c r="Q12" s="61"/>
      <c r="R12" s="61"/>
    </row>
    <row r="13" spans="2:19">
      <c r="B13" s="36"/>
      <c r="C13" s="27" t="s">
        <v>13</v>
      </c>
      <c r="D13" s="28">
        <f t="shared" ref="D13:I13" si="0">SUM(D7:D12)</f>
        <v>400</v>
      </c>
      <c r="E13" s="29">
        <f t="shared" si="0"/>
        <v>36</v>
      </c>
      <c r="F13" s="69">
        <f t="shared" si="0"/>
        <v>10.41</v>
      </c>
      <c r="G13" s="69">
        <f t="shared" si="0"/>
        <v>11.63</v>
      </c>
      <c r="H13" s="69">
        <f t="shared" si="0"/>
        <v>38.409999999999997</v>
      </c>
      <c r="I13" s="69">
        <f t="shared" si="0"/>
        <v>451.8</v>
      </c>
      <c r="J13" s="8"/>
      <c r="K13" s="37"/>
      <c r="L13" s="27" t="s">
        <v>13</v>
      </c>
      <c r="M13" s="28">
        <f>SUM(M7:M11)+170</f>
        <v>370</v>
      </c>
      <c r="N13" s="29">
        <f>SUM(N7:N11)</f>
        <v>36</v>
      </c>
      <c r="O13" s="70">
        <f>SUM(O7:O11)</f>
        <v>9.86</v>
      </c>
      <c r="P13" s="70">
        <f>SUM(P7:P11)</f>
        <v>9.1300000000000008</v>
      </c>
      <c r="Q13" s="70">
        <f>SUM(Q7:Q11)</f>
        <v>41</v>
      </c>
      <c r="R13" s="70">
        <f>SUM(R7:R11)</f>
        <v>300</v>
      </c>
    </row>
    <row r="14" spans="2:19">
      <c r="B14" s="36"/>
      <c r="C14" s="5"/>
      <c r="D14" s="50"/>
      <c r="E14" s="18"/>
      <c r="F14" s="60"/>
      <c r="G14" s="60"/>
      <c r="H14" s="60"/>
      <c r="I14" s="60"/>
      <c r="J14" s="8"/>
      <c r="K14" s="50"/>
      <c r="L14" s="5"/>
      <c r="M14" s="50"/>
      <c r="N14" s="18"/>
      <c r="O14" s="60"/>
      <c r="P14" s="60"/>
      <c r="Q14" s="60"/>
      <c r="R14" s="60"/>
    </row>
    <row r="15" spans="2:19">
      <c r="B15" s="36"/>
      <c r="C15" s="104" t="s">
        <v>14</v>
      </c>
      <c r="D15" s="105"/>
      <c r="E15" s="105"/>
      <c r="F15" s="105"/>
      <c r="G15" s="105"/>
      <c r="H15" s="105"/>
      <c r="I15" s="106"/>
      <c r="J15" s="10"/>
      <c r="K15" s="33"/>
      <c r="L15" s="104" t="s">
        <v>15</v>
      </c>
      <c r="M15" s="105"/>
      <c r="N15" s="105"/>
      <c r="O15" s="105"/>
      <c r="P15" s="105"/>
      <c r="Q15" s="105"/>
      <c r="R15" s="106"/>
    </row>
    <row r="16" spans="2:19" ht="26.25" customHeight="1">
      <c r="B16" s="98" t="s">
        <v>33</v>
      </c>
      <c r="C16" s="94" t="s">
        <v>3</v>
      </c>
      <c r="D16" s="94" t="s">
        <v>4</v>
      </c>
      <c r="E16" s="96" t="s">
        <v>26</v>
      </c>
      <c r="F16" s="120" t="s">
        <v>5</v>
      </c>
      <c r="G16" s="121"/>
      <c r="H16" s="122"/>
      <c r="I16" s="123" t="s">
        <v>6</v>
      </c>
      <c r="J16" s="4"/>
      <c r="K16" s="98" t="s">
        <v>33</v>
      </c>
      <c r="L16" s="94" t="s">
        <v>3</v>
      </c>
      <c r="M16" s="94" t="s">
        <v>4</v>
      </c>
      <c r="N16" s="96" t="s">
        <v>26</v>
      </c>
      <c r="O16" s="120" t="s">
        <v>5</v>
      </c>
      <c r="P16" s="121"/>
      <c r="Q16" s="122"/>
      <c r="R16" s="123" t="s">
        <v>6</v>
      </c>
    </row>
    <row r="17" spans="2:18" ht="39.75" customHeight="1">
      <c r="B17" s="99"/>
      <c r="C17" s="95"/>
      <c r="D17" s="95"/>
      <c r="E17" s="97"/>
      <c r="F17" s="66" t="s">
        <v>7</v>
      </c>
      <c r="G17" s="66" t="s">
        <v>8</v>
      </c>
      <c r="H17" s="66" t="s">
        <v>9</v>
      </c>
      <c r="I17" s="124"/>
      <c r="J17" s="7"/>
      <c r="K17" s="99"/>
      <c r="L17" s="95"/>
      <c r="M17" s="95"/>
      <c r="N17" s="97"/>
      <c r="O17" s="66" t="s">
        <v>7</v>
      </c>
      <c r="P17" s="66" t="s">
        <v>8</v>
      </c>
      <c r="Q17" s="66" t="s">
        <v>9</v>
      </c>
      <c r="R17" s="124"/>
    </row>
    <row r="18" spans="2:18">
      <c r="B18" s="36"/>
      <c r="C18" s="5"/>
      <c r="D18" s="50"/>
      <c r="E18" s="18"/>
      <c r="F18" s="66"/>
      <c r="G18" s="66"/>
      <c r="H18" s="66"/>
      <c r="I18" s="66"/>
      <c r="J18" s="8"/>
      <c r="K18" s="50"/>
      <c r="L18" s="5"/>
      <c r="M18" s="50"/>
      <c r="N18" s="18"/>
      <c r="O18" s="66"/>
      <c r="P18" s="66"/>
      <c r="Q18" s="66"/>
      <c r="R18" s="66"/>
    </row>
    <row r="19" spans="2:18" ht="31.5">
      <c r="B19" s="36">
        <v>358</v>
      </c>
      <c r="C19" s="11" t="s">
        <v>73</v>
      </c>
      <c r="D19" s="23" t="s">
        <v>75</v>
      </c>
      <c r="E19" s="24">
        <v>33.9</v>
      </c>
      <c r="F19" s="67">
        <v>9.86</v>
      </c>
      <c r="G19" s="67">
        <v>9.1300000000000008</v>
      </c>
      <c r="H19" s="67">
        <v>27</v>
      </c>
      <c r="I19" s="68">
        <v>244</v>
      </c>
      <c r="J19" s="10"/>
      <c r="K19" s="50">
        <v>413</v>
      </c>
      <c r="L19" s="22" t="s">
        <v>42</v>
      </c>
      <c r="M19" s="54">
        <v>40</v>
      </c>
      <c r="N19" s="17">
        <v>15.58</v>
      </c>
      <c r="O19" s="71">
        <v>21.2</v>
      </c>
      <c r="P19" s="71">
        <v>7.14</v>
      </c>
      <c r="Q19" s="71">
        <v>11.48</v>
      </c>
      <c r="R19" s="71">
        <v>112.5</v>
      </c>
    </row>
    <row r="20" spans="2:18" ht="31.5">
      <c r="B20" s="36">
        <v>685</v>
      </c>
      <c r="C20" s="11" t="s">
        <v>17</v>
      </c>
      <c r="D20" s="23">
        <v>200</v>
      </c>
      <c r="E20" s="24">
        <v>2.1</v>
      </c>
      <c r="F20" s="67">
        <v>0</v>
      </c>
      <c r="G20" s="67">
        <v>0</v>
      </c>
      <c r="H20" s="67">
        <v>14</v>
      </c>
      <c r="I20" s="67">
        <v>56</v>
      </c>
      <c r="J20" s="10"/>
      <c r="K20" s="50">
        <v>332</v>
      </c>
      <c r="L20" s="11" t="s">
        <v>43</v>
      </c>
      <c r="M20" s="50">
        <v>100</v>
      </c>
      <c r="N20" s="18">
        <v>6</v>
      </c>
      <c r="O20" s="66">
        <v>3.4</v>
      </c>
      <c r="P20" s="66">
        <v>5</v>
      </c>
      <c r="Q20" s="66">
        <v>22.8</v>
      </c>
      <c r="R20" s="66">
        <v>92.67</v>
      </c>
    </row>
    <row r="21" spans="2:18" ht="31.5">
      <c r="B21" s="36"/>
      <c r="C21" s="11"/>
      <c r="D21" s="23"/>
      <c r="E21" s="24"/>
      <c r="F21" s="67"/>
      <c r="G21" s="67"/>
      <c r="H21" s="67"/>
      <c r="I21" s="67"/>
      <c r="J21" s="8"/>
      <c r="K21" s="50"/>
      <c r="L21" s="11" t="s">
        <v>28</v>
      </c>
      <c r="M21" s="23">
        <v>40</v>
      </c>
      <c r="N21" s="24">
        <v>10.25</v>
      </c>
      <c r="O21" s="67">
        <v>1.28</v>
      </c>
      <c r="P21" s="67">
        <v>0.08</v>
      </c>
      <c r="Q21" s="67">
        <v>2.64</v>
      </c>
      <c r="R21" s="67">
        <v>16</v>
      </c>
    </row>
    <row r="22" spans="2:18">
      <c r="B22" s="36"/>
      <c r="C22" s="11"/>
      <c r="D22" s="23"/>
      <c r="E22" s="24"/>
      <c r="F22" s="67"/>
      <c r="G22" s="67"/>
      <c r="H22" s="67"/>
      <c r="I22" s="67"/>
      <c r="J22" s="8"/>
      <c r="K22" s="36">
        <v>692</v>
      </c>
      <c r="L22" s="11" t="s">
        <v>23</v>
      </c>
      <c r="M22" s="54">
        <v>200</v>
      </c>
      <c r="N22" s="17">
        <v>1.92</v>
      </c>
      <c r="O22" s="71">
        <v>1.33</v>
      </c>
      <c r="P22" s="71">
        <v>1.5</v>
      </c>
      <c r="Q22" s="71">
        <v>12.77</v>
      </c>
      <c r="R22" s="66">
        <v>149.1</v>
      </c>
    </row>
    <row r="23" spans="2:18">
      <c r="B23" s="36"/>
      <c r="C23" s="11"/>
      <c r="D23" s="23"/>
      <c r="E23" s="24"/>
      <c r="F23" s="67"/>
      <c r="G23" s="67"/>
      <c r="H23" s="67"/>
      <c r="I23" s="67"/>
      <c r="J23" s="8"/>
      <c r="K23" s="50"/>
      <c r="L23" s="11" t="s">
        <v>12</v>
      </c>
      <c r="M23" s="54">
        <v>50</v>
      </c>
      <c r="N23" s="24">
        <v>2.25</v>
      </c>
      <c r="O23" s="71">
        <v>3.8</v>
      </c>
      <c r="P23" s="71">
        <v>0.3</v>
      </c>
      <c r="Q23" s="71">
        <v>20.7</v>
      </c>
      <c r="R23" s="71">
        <v>117</v>
      </c>
    </row>
    <row r="24" spans="2:18">
      <c r="B24" s="36"/>
      <c r="C24" s="11"/>
      <c r="D24" s="23"/>
      <c r="E24" s="24"/>
      <c r="F24" s="67"/>
      <c r="G24" s="67"/>
      <c r="H24" s="67"/>
      <c r="I24" s="67"/>
      <c r="J24" s="8"/>
      <c r="K24" s="50"/>
      <c r="L24" s="11"/>
      <c r="M24" s="54"/>
      <c r="N24" s="17"/>
      <c r="O24" s="71"/>
      <c r="P24" s="71"/>
      <c r="Q24" s="71"/>
      <c r="R24" s="71"/>
    </row>
    <row r="25" spans="2:18" s="32" customFormat="1">
      <c r="B25" s="37"/>
      <c r="C25" s="27" t="s">
        <v>13</v>
      </c>
      <c r="D25" s="28">
        <f>SUM(D19:D23)+170</f>
        <v>370</v>
      </c>
      <c r="E25" s="29">
        <f>SUM(E19:E23)</f>
        <v>36</v>
      </c>
      <c r="F25" s="70">
        <f>SUM(F19:F23)</f>
        <v>9.86</v>
      </c>
      <c r="G25" s="70">
        <f>SUM(G19:G23)</f>
        <v>9.1300000000000008</v>
      </c>
      <c r="H25" s="70">
        <f>SUM(H19:H23)</f>
        <v>41</v>
      </c>
      <c r="I25" s="70">
        <f>SUM(I19:I23)</f>
        <v>300</v>
      </c>
      <c r="J25" s="30"/>
      <c r="K25" s="41"/>
      <c r="L25" s="31" t="s">
        <v>13</v>
      </c>
      <c r="M25" s="28">
        <f>SUM(M19:M23)</f>
        <v>430</v>
      </c>
      <c r="N25" s="29">
        <f>SUM(N19:N24)</f>
        <v>36</v>
      </c>
      <c r="O25" s="69">
        <f>SUM(O19:O23)</f>
        <v>31.01</v>
      </c>
      <c r="P25" s="69">
        <f>SUM(P19:P23)</f>
        <v>14.020000000000001</v>
      </c>
      <c r="Q25" s="69">
        <f>SUM(Q19:Q23)</f>
        <v>70.39</v>
      </c>
      <c r="R25" s="69">
        <f>SUM(R19:R23)</f>
        <v>487.27</v>
      </c>
    </row>
    <row r="26" spans="2:18">
      <c r="B26" s="36"/>
      <c r="C26" s="5"/>
      <c r="D26" s="50"/>
      <c r="E26" s="18"/>
      <c r="F26" s="60"/>
      <c r="G26" s="60"/>
      <c r="H26" s="60"/>
      <c r="I26" s="60"/>
      <c r="J26" s="8"/>
      <c r="K26" s="50"/>
      <c r="L26" s="5"/>
      <c r="M26" s="50"/>
      <c r="N26" s="18"/>
      <c r="O26" s="60"/>
      <c r="P26" s="60"/>
      <c r="Q26" s="60"/>
      <c r="R26" s="60"/>
    </row>
    <row r="27" spans="2:18">
      <c r="B27" s="36"/>
      <c r="C27" s="104" t="s">
        <v>18</v>
      </c>
      <c r="D27" s="105"/>
      <c r="E27" s="105"/>
      <c r="F27" s="105"/>
      <c r="G27" s="105"/>
      <c r="H27" s="105"/>
      <c r="I27" s="106"/>
      <c r="J27" s="10"/>
      <c r="K27" s="33"/>
      <c r="L27" s="104" t="s">
        <v>19</v>
      </c>
      <c r="M27" s="105"/>
      <c r="N27" s="105"/>
      <c r="O27" s="105"/>
      <c r="P27" s="105"/>
      <c r="Q27" s="105"/>
      <c r="R27" s="106"/>
    </row>
    <row r="28" spans="2:18">
      <c r="B28" s="98" t="s">
        <v>33</v>
      </c>
      <c r="C28" s="94" t="s">
        <v>3</v>
      </c>
      <c r="D28" s="94" t="s">
        <v>4</v>
      </c>
      <c r="E28" s="96" t="s">
        <v>26</v>
      </c>
      <c r="F28" s="120" t="s">
        <v>5</v>
      </c>
      <c r="G28" s="121"/>
      <c r="H28" s="122"/>
      <c r="I28" s="123" t="s">
        <v>6</v>
      </c>
      <c r="J28" s="4"/>
      <c r="K28" s="98" t="s">
        <v>33</v>
      </c>
      <c r="L28" s="94" t="s">
        <v>3</v>
      </c>
      <c r="M28" s="94" t="s">
        <v>4</v>
      </c>
      <c r="N28" s="96" t="s">
        <v>26</v>
      </c>
      <c r="O28" s="120" t="s">
        <v>5</v>
      </c>
      <c r="P28" s="121"/>
      <c r="Q28" s="122"/>
      <c r="R28" s="123" t="s">
        <v>6</v>
      </c>
    </row>
    <row r="29" spans="2:18" ht="54" customHeight="1">
      <c r="B29" s="99"/>
      <c r="C29" s="95"/>
      <c r="D29" s="95"/>
      <c r="E29" s="97"/>
      <c r="F29" s="66" t="s">
        <v>7</v>
      </c>
      <c r="G29" s="66" t="s">
        <v>8</v>
      </c>
      <c r="H29" s="66" t="s">
        <v>9</v>
      </c>
      <c r="I29" s="124"/>
      <c r="J29" s="7"/>
      <c r="K29" s="99"/>
      <c r="L29" s="95"/>
      <c r="M29" s="95"/>
      <c r="N29" s="97"/>
      <c r="O29" s="66" t="s">
        <v>7</v>
      </c>
      <c r="P29" s="66" t="s">
        <v>8</v>
      </c>
      <c r="Q29" s="66" t="s">
        <v>9</v>
      </c>
      <c r="R29" s="124"/>
    </row>
    <row r="30" spans="2:18">
      <c r="B30" s="36"/>
      <c r="C30" s="5"/>
      <c r="D30" s="50"/>
      <c r="E30" s="18"/>
      <c r="F30" s="66"/>
      <c r="G30" s="66"/>
      <c r="H30" s="66"/>
      <c r="I30" s="66"/>
      <c r="J30" s="8"/>
      <c r="K30" s="50"/>
      <c r="L30" s="5"/>
      <c r="M30" s="50"/>
      <c r="N30" s="18"/>
      <c r="O30" s="66"/>
      <c r="P30" s="66"/>
      <c r="Q30" s="66"/>
      <c r="R30" s="66"/>
    </row>
    <row r="31" spans="2:18" ht="31.5">
      <c r="B31" s="36">
        <v>302</v>
      </c>
      <c r="C31" s="11" t="s">
        <v>29</v>
      </c>
      <c r="D31" s="50">
        <v>200</v>
      </c>
      <c r="E31" s="18">
        <v>15.4</v>
      </c>
      <c r="F31" s="66">
        <v>6.62</v>
      </c>
      <c r="G31" s="66">
        <v>7.21</v>
      </c>
      <c r="H31" s="66">
        <v>34.15</v>
      </c>
      <c r="I31" s="66">
        <v>215.64</v>
      </c>
      <c r="J31" s="8"/>
      <c r="K31" s="50">
        <v>302</v>
      </c>
      <c r="L31" s="11" t="s">
        <v>44</v>
      </c>
      <c r="M31" s="50">
        <v>200</v>
      </c>
      <c r="N31" s="18">
        <v>15.4</v>
      </c>
      <c r="O31" s="66">
        <v>5.04</v>
      </c>
      <c r="P31" s="66">
        <v>5.67</v>
      </c>
      <c r="Q31" s="66">
        <v>35.840000000000003</v>
      </c>
      <c r="R31" s="66">
        <v>182.4</v>
      </c>
    </row>
    <row r="32" spans="2:18" ht="47.25">
      <c r="B32" s="36">
        <v>11</v>
      </c>
      <c r="C32" s="11" t="s">
        <v>30</v>
      </c>
      <c r="D32" s="54">
        <v>60</v>
      </c>
      <c r="E32" s="17">
        <v>18.5</v>
      </c>
      <c r="F32" s="71">
        <v>5.42</v>
      </c>
      <c r="G32" s="71">
        <v>4.8099999999999996</v>
      </c>
      <c r="H32" s="71">
        <v>8.92</v>
      </c>
      <c r="I32" s="66">
        <v>94</v>
      </c>
      <c r="J32" s="9"/>
      <c r="K32" s="36">
        <v>11</v>
      </c>
      <c r="L32" s="11" t="s">
        <v>30</v>
      </c>
      <c r="M32" s="55">
        <v>60</v>
      </c>
      <c r="N32" s="17">
        <v>18.5</v>
      </c>
      <c r="O32" s="71">
        <v>5.42</v>
      </c>
      <c r="P32" s="71">
        <v>4.8099999999999996</v>
      </c>
      <c r="Q32" s="71">
        <v>8.92</v>
      </c>
      <c r="R32" s="66">
        <v>94</v>
      </c>
    </row>
    <row r="33" spans="2:18">
      <c r="B33" s="36">
        <v>685</v>
      </c>
      <c r="C33" s="11" t="s">
        <v>17</v>
      </c>
      <c r="D33" s="23">
        <v>200</v>
      </c>
      <c r="E33" s="24">
        <v>2.1</v>
      </c>
      <c r="F33" s="67">
        <v>0</v>
      </c>
      <c r="G33" s="67">
        <v>0</v>
      </c>
      <c r="H33" s="67">
        <v>14</v>
      </c>
      <c r="I33" s="67">
        <v>56</v>
      </c>
      <c r="J33" s="8"/>
      <c r="K33" s="54"/>
      <c r="L33" s="22" t="s">
        <v>17</v>
      </c>
      <c r="M33" s="54">
        <v>200</v>
      </c>
      <c r="N33" s="24">
        <v>2.1</v>
      </c>
      <c r="O33" s="71">
        <v>0</v>
      </c>
      <c r="P33" s="71">
        <v>0</v>
      </c>
      <c r="Q33" s="71">
        <v>14</v>
      </c>
      <c r="R33" s="71">
        <v>56</v>
      </c>
    </row>
    <row r="34" spans="2:18">
      <c r="B34" s="36"/>
      <c r="C34" s="11"/>
      <c r="D34" s="54"/>
      <c r="E34" s="17"/>
      <c r="F34" s="71"/>
      <c r="G34" s="71"/>
      <c r="H34" s="71"/>
      <c r="I34" s="71"/>
      <c r="J34" s="9"/>
      <c r="K34" s="36"/>
      <c r="L34" s="11"/>
      <c r="M34" s="54"/>
      <c r="N34" s="17"/>
      <c r="O34" s="71"/>
      <c r="P34" s="71"/>
      <c r="Q34" s="71"/>
      <c r="R34" s="66"/>
    </row>
    <row r="35" spans="2:18">
      <c r="B35" s="36"/>
      <c r="C35" s="5"/>
      <c r="D35" s="50"/>
      <c r="E35" s="18"/>
      <c r="F35" s="66"/>
      <c r="G35" s="66"/>
      <c r="H35" s="66"/>
      <c r="I35" s="66"/>
      <c r="J35" s="8"/>
      <c r="K35" s="50"/>
      <c r="L35" s="5"/>
      <c r="M35" s="50"/>
      <c r="N35" s="18"/>
      <c r="O35" s="66"/>
      <c r="P35" s="66"/>
      <c r="Q35" s="66"/>
      <c r="R35" s="66"/>
    </row>
    <row r="36" spans="2:18" s="32" customFormat="1">
      <c r="B36" s="37"/>
      <c r="C36" s="31" t="s">
        <v>13</v>
      </c>
      <c r="D36" s="33">
        <f>SUM(D31:D35)</f>
        <v>460</v>
      </c>
      <c r="E36" s="34">
        <f>SUM(E31:E35)</f>
        <v>36</v>
      </c>
      <c r="F36" s="72">
        <f t="shared" ref="F36:I36" si="1">SUM(F31:F35)</f>
        <v>12.04</v>
      </c>
      <c r="G36" s="72">
        <f t="shared" si="1"/>
        <v>12.02</v>
      </c>
      <c r="H36" s="72">
        <f t="shared" si="1"/>
        <v>57.07</v>
      </c>
      <c r="I36" s="72">
        <f t="shared" si="1"/>
        <v>365.64</v>
      </c>
      <c r="J36" s="10"/>
      <c r="K36" s="33"/>
      <c r="L36" s="31" t="s">
        <v>13</v>
      </c>
      <c r="M36" s="28">
        <f t="shared" ref="M36:R36" si="2">SUM(M31:M35)</f>
        <v>460</v>
      </c>
      <c r="N36" s="29">
        <f t="shared" si="2"/>
        <v>36</v>
      </c>
      <c r="O36" s="69">
        <f t="shared" si="2"/>
        <v>10.46</v>
      </c>
      <c r="P36" s="69">
        <f t="shared" si="2"/>
        <v>10.48</v>
      </c>
      <c r="Q36" s="69">
        <f t="shared" si="2"/>
        <v>58.760000000000005</v>
      </c>
      <c r="R36" s="69">
        <f t="shared" si="2"/>
        <v>332.4</v>
      </c>
    </row>
    <row r="37" spans="2:18">
      <c r="B37" s="36"/>
      <c r="C37" s="5"/>
      <c r="D37" s="50"/>
      <c r="E37" s="18"/>
      <c r="F37" s="60"/>
      <c r="G37" s="60"/>
      <c r="H37" s="60"/>
      <c r="I37" s="60"/>
      <c r="J37" s="8"/>
      <c r="K37" s="50"/>
      <c r="L37" s="5"/>
      <c r="M37" s="50"/>
      <c r="N37" s="18"/>
      <c r="O37" s="60"/>
      <c r="P37" s="60"/>
      <c r="Q37" s="60"/>
      <c r="R37" s="60"/>
    </row>
    <row r="38" spans="2:18">
      <c r="B38" s="36"/>
      <c r="C38" s="104" t="s">
        <v>20</v>
      </c>
      <c r="D38" s="105"/>
      <c r="E38" s="105"/>
      <c r="F38" s="105"/>
      <c r="G38" s="105"/>
      <c r="H38" s="105"/>
      <c r="I38" s="106"/>
      <c r="J38" s="10"/>
      <c r="K38" s="33"/>
      <c r="L38" s="104" t="s">
        <v>21</v>
      </c>
      <c r="M38" s="105"/>
      <c r="N38" s="105"/>
      <c r="O38" s="105"/>
      <c r="P38" s="105"/>
      <c r="Q38" s="105"/>
      <c r="R38" s="106"/>
    </row>
    <row r="39" spans="2:18">
      <c r="B39" s="98" t="s">
        <v>33</v>
      </c>
      <c r="C39" s="94" t="s">
        <v>3</v>
      </c>
      <c r="D39" s="94" t="s">
        <v>4</v>
      </c>
      <c r="E39" s="96" t="s">
        <v>26</v>
      </c>
      <c r="F39" s="120" t="s">
        <v>5</v>
      </c>
      <c r="G39" s="121"/>
      <c r="H39" s="122"/>
      <c r="I39" s="123" t="s">
        <v>6</v>
      </c>
      <c r="J39" s="4"/>
      <c r="K39" s="98" t="s">
        <v>33</v>
      </c>
      <c r="L39" s="94" t="s">
        <v>3</v>
      </c>
      <c r="M39" s="94" t="s">
        <v>4</v>
      </c>
      <c r="N39" s="96" t="s">
        <v>26</v>
      </c>
      <c r="O39" s="120" t="s">
        <v>5</v>
      </c>
      <c r="P39" s="121"/>
      <c r="Q39" s="122"/>
      <c r="R39" s="123" t="s">
        <v>6</v>
      </c>
    </row>
    <row r="40" spans="2:18" ht="49.5" customHeight="1">
      <c r="B40" s="99"/>
      <c r="C40" s="95"/>
      <c r="D40" s="95"/>
      <c r="E40" s="97"/>
      <c r="F40" s="66" t="s">
        <v>7</v>
      </c>
      <c r="G40" s="66" t="s">
        <v>8</v>
      </c>
      <c r="H40" s="66" t="s">
        <v>9</v>
      </c>
      <c r="I40" s="124"/>
      <c r="J40" s="7"/>
      <c r="K40" s="99"/>
      <c r="L40" s="95"/>
      <c r="M40" s="95"/>
      <c r="N40" s="97"/>
      <c r="O40" s="66" t="s">
        <v>7</v>
      </c>
      <c r="P40" s="66" t="s">
        <v>8</v>
      </c>
      <c r="Q40" s="66" t="s">
        <v>9</v>
      </c>
      <c r="R40" s="124"/>
    </row>
    <row r="41" spans="2:18">
      <c r="B41" s="36"/>
      <c r="C41" s="5"/>
      <c r="D41" s="50"/>
      <c r="E41" s="18"/>
      <c r="F41" s="66"/>
      <c r="G41" s="66"/>
      <c r="H41" s="66"/>
      <c r="I41" s="66"/>
      <c r="J41" s="8"/>
      <c r="K41" s="50"/>
      <c r="L41" s="5"/>
      <c r="M41" s="50"/>
      <c r="N41" s="18"/>
      <c r="O41" s="60"/>
      <c r="P41" s="60"/>
      <c r="Q41" s="60"/>
      <c r="R41" s="60"/>
    </row>
    <row r="42" spans="2:18" ht="31.5">
      <c r="B42" s="36">
        <v>498</v>
      </c>
      <c r="C42" s="11" t="s">
        <v>49</v>
      </c>
      <c r="D42" s="50">
        <v>50</v>
      </c>
      <c r="E42" s="18">
        <v>18.03</v>
      </c>
      <c r="F42" s="66">
        <v>5.88</v>
      </c>
      <c r="G42" s="66">
        <v>5.27</v>
      </c>
      <c r="H42" s="66">
        <v>8.4</v>
      </c>
      <c r="I42" s="66">
        <v>80.13</v>
      </c>
      <c r="J42" s="8"/>
      <c r="K42" s="36">
        <v>340</v>
      </c>
      <c r="L42" s="22" t="s">
        <v>10</v>
      </c>
      <c r="M42" s="23">
        <v>110</v>
      </c>
      <c r="N42" s="24">
        <v>19.34</v>
      </c>
      <c r="O42" s="67">
        <v>5.57</v>
      </c>
      <c r="P42" s="67">
        <v>3.45</v>
      </c>
      <c r="Q42" s="67">
        <v>1.67</v>
      </c>
      <c r="R42" s="67">
        <v>193.5</v>
      </c>
    </row>
    <row r="43" spans="2:18" ht="21" customHeight="1">
      <c r="B43" s="36">
        <v>520</v>
      </c>
      <c r="C43" s="11" t="s">
        <v>31</v>
      </c>
      <c r="D43" s="54">
        <v>100</v>
      </c>
      <c r="E43" s="17">
        <v>10.7</v>
      </c>
      <c r="F43" s="71">
        <v>2.1</v>
      </c>
      <c r="G43" s="71">
        <v>3.83</v>
      </c>
      <c r="H43" s="71">
        <v>21.27</v>
      </c>
      <c r="I43" s="71">
        <v>163.5</v>
      </c>
      <c r="J43" s="10"/>
      <c r="K43" s="50">
        <v>57</v>
      </c>
      <c r="L43" s="11" t="s">
        <v>22</v>
      </c>
      <c r="M43" s="54">
        <v>30</v>
      </c>
      <c r="N43" s="17">
        <v>4.71</v>
      </c>
      <c r="O43" s="71">
        <v>0.25</v>
      </c>
      <c r="P43" s="71">
        <v>1</v>
      </c>
      <c r="Q43" s="71">
        <v>18.13</v>
      </c>
      <c r="R43" s="66">
        <v>9.4499999999999993</v>
      </c>
    </row>
    <row r="44" spans="2:18" ht="31.5">
      <c r="B44" s="36">
        <v>45</v>
      </c>
      <c r="C44" s="11" t="s">
        <v>32</v>
      </c>
      <c r="D44" s="50">
        <v>30</v>
      </c>
      <c r="E44" s="18">
        <v>3.1</v>
      </c>
      <c r="F44" s="66">
        <v>0.36</v>
      </c>
      <c r="G44" s="66">
        <v>1.2</v>
      </c>
      <c r="H44" s="66">
        <v>6.03</v>
      </c>
      <c r="I44" s="66">
        <v>20.399999999999999</v>
      </c>
      <c r="J44" s="8"/>
      <c r="K44" s="36">
        <v>690</v>
      </c>
      <c r="L44" s="11" t="s">
        <v>39</v>
      </c>
      <c r="M44" s="54">
        <v>200</v>
      </c>
      <c r="N44" s="24">
        <v>4.7</v>
      </c>
      <c r="O44" s="71">
        <v>2.9</v>
      </c>
      <c r="P44" s="71">
        <v>1.95</v>
      </c>
      <c r="Q44" s="71">
        <v>20.7</v>
      </c>
      <c r="R44" s="71">
        <v>112</v>
      </c>
    </row>
    <row r="45" spans="2:18">
      <c r="B45" s="36">
        <v>692</v>
      </c>
      <c r="C45" s="11" t="s">
        <v>23</v>
      </c>
      <c r="D45" s="54">
        <v>200</v>
      </c>
      <c r="E45" s="17">
        <v>1.92</v>
      </c>
      <c r="F45" s="71">
        <v>1.33</v>
      </c>
      <c r="G45" s="71">
        <v>1.5</v>
      </c>
      <c r="H45" s="71">
        <v>12.77</v>
      </c>
      <c r="I45" s="66">
        <v>149.1</v>
      </c>
      <c r="J45" s="8"/>
      <c r="K45" s="50"/>
      <c r="L45" s="22" t="s">
        <v>12</v>
      </c>
      <c r="M45" s="54">
        <v>50</v>
      </c>
      <c r="N45" s="24">
        <v>2.25</v>
      </c>
      <c r="O45" s="71">
        <v>3.8</v>
      </c>
      <c r="P45" s="71">
        <v>0.3</v>
      </c>
      <c r="Q45" s="71">
        <v>20.7</v>
      </c>
      <c r="R45" s="71">
        <v>117</v>
      </c>
    </row>
    <row r="46" spans="2:18">
      <c r="B46" s="36"/>
      <c r="C46" s="22" t="s">
        <v>12</v>
      </c>
      <c r="D46" s="54">
        <v>50</v>
      </c>
      <c r="E46" s="24">
        <v>2.25</v>
      </c>
      <c r="F46" s="71">
        <v>3.8</v>
      </c>
      <c r="G46" s="71">
        <v>0.3</v>
      </c>
      <c r="H46" s="71">
        <v>20.7</v>
      </c>
      <c r="I46" s="71">
        <v>117</v>
      </c>
      <c r="J46" s="8"/>
      <c r="K46" s="36">
        <v>96</v>
      </c>
      <c r="L46" s="22" t="s">
        <v>35</v>
      </c>
      <c r="M46" s="50">
        <v>10</v>
      </c>
      <c r="N46" s="26">
        <v>5</v>
      </c>
      <c r="O46" s="66">
        <v>0.08</v>
      </c>
      <c r="P46" s="66">
        <v>7.82</v>
      </c>
      <c r="Q46" s="66">
        <v>0.06</v>
      </c>
      <c r="R46" s="66">
        <v>73.3</v>
      </c>
    </row>
    <row r="47" spans="2:18">
      <c r="B47" s="36"/>
      <c r="C47" s="11"/>
      <c r="D47" s="54"/>
      <c r="E47" s="17"/>
      <c r="F47" s="71"/>
      <c r="G47" s="71"/>
      <c r="H47" s="71"/>
      <c r="I47" s="66"/>
      <c r="J47" s="8"/>
      <c r="K47" s="36"/>
      <c r="L47" s="11"/>
      <c r="M47" s="54"/>
      <c r="N47" s="17"/>
      <c r="O47" s="71"/>
      <c r="P47" s="71"/>
      <c r="Q47" s="71"/>
      <c r="R47" s="66"/>
    </row>
    <row r="48" spans="2:18">
      <c r="B48" s="37"/>
      <c r="C48" s="31" t="s">
        <v>13</v>
      </c>
      <c r="D48" s="33">
        <f t="shared" ref="D48:I48" si="3">SUM(D42:D47)</f>
        <v>430</v>
      </c>
      <c r="E48" s="34">
        <f t="shared" si="3"/>
        <v>36</v>
      </c>
      <c r="F48" s="72">
        <f t="shared" si="3"/>
        <v>13.469999999999999</v>
      </c>
      <c r="G48" s="72">
        <f t="shared" si="3"/>
        <v>12.1</v>
      </c>
      <c r="H48" s="72">
        <f t="shared" si="3"/>
        <v>69.17</v>
      </c>
      <c r="I48" s="72">
        <f t="shared" si="3"/>
        <v>530.13</v>
      </c>
      <c r="J48" s="8"/>
      <c r="K48" s="50"/>
      <c r="L48" s="31" t="s">
        <v>13</v>
      </c>
      <c r="M48" s="28">
        <f t="shared" ref="M48:R48" si="4">SUM(M41:M47)</f>
        <v>400</v>
      </c>
      <c r="N48" s="29">
        <f t="shared" si="4"/>
        <v>36</v>
      </c>
      <c r="O48" s="69">
        <f t="shared" si="4"/>
        <v>12.6</v>
      </c>
      <c r="P48" s="69">
        <f t="shared" si="4"/>
        <v>14.52</v>
      </c>
      <c r="Q48" s="70">
        <f t="shared" si="4"/>
        <v>61.260000000000005</v>
      </c>
      <c r="R48" s="69">
        <f t="shared" si="4"/>
        <v>505.25</v>
      </c>
    </row>
    <row r="49" spans="2:18" s="32" customFormat="1">
      <c r="B49" s="37"/>
      <c r="C49" s="31"/>
      <c r="D49" s="33"/>
      <c r="E49" s="34"/>
      <c r="F49" s="64"/>
      <c r="G49" s="64"/>
      <c r="H49" s="64"/>
      <c r="I49" s="64"/>
      <c r="J49" s="10"/>
      <c r="K49" s="33"/>
      <c r="L49" s="31"/>
      <c r="M49" s="28"/>
      <c r="N49" s="29"/>
      <c r="O49" s="62"/>
      <c r="P49" s="62"/>
      <c r="Q49" s="63"/>
      <c r="R49" s="62"/>
    </row>
    <row r="50" spans="2:18">
      <c r="B50" s="36"/>
      <c r="C50" s="104" t="s">
        <v>24</v>
      </c>
      <c r="D50" s="105"/>
      <c r="E50" s="105"/>
      <c r="F50" s="105"/>
      <c r="G50" s="105"/>
      <c r="H50" s="105"/>
      <c r="I50" s="106"/>
      <c r="J50" s="10"/>
      <c r="K50" s="33"/>
      <c r="L50" s="104" t="s">
        <v>25</v>
      </c>
      <c r="M50" s="105"/>
      <c r="N50" s="105"/>
      <c r="O50" s="105"/>
      <c r="P50" s="105"/>
      <c r="Q50" s="105"/>
      <c r="R50" s="106"/>
    </row>
    <row r="51" spans="2:18">
      <c r="B51" s="98" t="s">
        <v>33</v>
      </c>
      <c r="C51" s="94" t="s">
        <v>3</v>
      </c>
      <c r="D51" s="94" t="s">
        <v>4</v>
      </c>
      <c r="E51" s="96" t="s">
        <v>26</v>
      </c>
      <c r="F51" s="120" t="s">
        <v>5</v>
      </c>
      <c r="G51" s="121"/>
      <c r="H51" s="122"/>
      <c r="I51" s="123" t="s">
        <v>6</v>
      </c>
      <c r="J51" s="4"/>
      <c r="K51" s="98" t="s">
        <v>33</v>
      </c>
      <c r="L51" s="94" t="s">
        <v>3</v>
      </c>
      <c r="M51" s="94" t="s">
        <v>4</v>
      </c>
      <c r="N51" s="96" t="s">
        <v>26</v>
      </c>
      <c r="O51" s="120" t="s">
        <v>5</v>
      </c>
      <c r="P51" s="121"/>
      <c r="Q51" s="122"/>
      <c r="R51" s="123" t="s">
        <v>6</v>
      </c>
    </row>
    <row r="52" spans="2:18" ht="49.5" customHeight="1">
      <c r="B52" s="99"/>
      <c r="C52" s="95"/>
      <c r="D52" s="95"/>
      <c r="E52" s="97"/>
      <c r="F52" s="66" t="s">
        <v>7</v>
      </c>
      <c r="G52" s="66" t="s">
        <v>8</v>
      </c>
      <c r="H52" s="66" t="s">
        <v>9</v>
      </c>
      <c r="I52" s="124"/>
      <c r="J52" s="7"/>
      <c r="K52" s="99"/>
      <c r="L52" s="95"/>
      <c r="M52" s="95"/>
      <c r="N52" s="97"/>
      <c r="O52" s="66" t="s">
        <v>7</v>
      </c>
      <c r="P52" s="66" t="s">
        <v>8</v>
      </c>
      <c r="Q52" s="66" t="s">
        <v>9</v>
      </c>
      <c r="R52" s="124"/>
    </row>
    <row r="53" spans="2:18">
      <c r="B53" s="36"/>
      <c r="C53" s="5"/>
      <c r="D53" s="50"/>
      <c r="E53" s="18"/>
      <c r="F53" s="66"/>
      <c r="G53" s="66"/>
      <c r="H53" s="66"/>
      <c r="I53" s="66"/>
      <c r="J53" s="8"/>
      <c r="K53" s="50"/>
      <c r="L53" s="5"/>
      <c r="M53" s="50"/>
      <c r="N53" s="18"/>
      <c r="O53" s="66"/>
      <c r="P53" s="66"/>
      <c r="Q53" s="66"/>
      <c r="R53" s="66"/>
    </row>
    <row r="54" spans="2:18" ht="31.5">
      <c r="B54" s="36">
        <v>99</v>
      </c>
      <c r="C54" s="11" t="s">
        <v>36</v>
      </c>
      <c r="D54" s="54">
        <v>40</v>
      </c>
      <c r="E54" s="17">
        <v>15.85</v>
      </c>
      <c r="F54" s="71">
        <v>4.9400000000000004</v>
      </c>
      <c r="G54" s="71">
        <v>6.95</v>
      </c>
      <c r="H54" s="71">
        <v>0.6</v>
      </c>
      <c r="I54" s="71">
        <v>102.5</v>
      </c>
      <c r="J54" s="8"/>
      <c r="K54" s="50">
        <v>374</v>
      </c>
      <c r="L54" s="11" t="s">
        <v>46</v>
      </c>
      <c r="M54" s="50" t="s">
        <v>74</v>
      </c>
      <c r="N54" s="18">
        <v>16.8</v>
      </c>
      <c r="O54" s="66">
        <v>8.2799999999999994</v>
      </c>
      <c r="P54" s="66">
        <v>4.6100000000000003</v>
      </c>
      <c r="Q54" s="66">
        <v>5</v>
      </c>
      <c r="R54" s="66">
        <v>118.12</v>
      </c>
    </row>
    <row r="55" spans="2:18" ht="31.5">
      <c r="B55" s="36">
        <v>508</v>
      </c>
      <c r="C55" s="11" t="s">
        <v>37</v>
      </c>
      <c r="D55" s="54">
        <v>100</v>
      </c>
      <c r="E55" s="17">
        <v>7.2</v>
      </c>
      <c r="F55" s="71">
        <v>3</v>
      </c>
      <c r="G55" s="71">
        <v>3.4</v>
      </c>
      <c r="H55" s="71">
        <v>28.07</v>
      </c>
      <c r="I55" s="71">
        <v>100.67</v>
      </c>
      <c r="J55" s="8"/>
      <c r="K55" s="36">
        <v>520</v>
      </c>
      <c r="L55" s="11" t="s">
        <v>31</v>
      </c>
      <c r="M55" s="55">
        <v>100</v>
      </c>
      <c r="N55" s="17">
        <v>10.7</v>
      </c>
      <c r="O55" s="71">
        <v>2.1</v>
      </c>
      <c r="P55" s="71">
        <v>3.83</v>
      </c>
      <c r="Q55" s="71">
        <v>21.27</v>
      </c>
      <c r="R55" s="71">
        <v>163.5</v>
      </c>
    </row>
    <row r="56" spans="2:18" ht="31.5">
      <c r="B56" s="36"/>
      <c r="C56" s="11" t="s">
        <v>38</v>
      </c>
      <c r="D56" s="50">
        <v>30</v>
      </c>
      <c r="E56" s="18">
        <v>6</v>
      </c>
      <c r="F56" s="66">
        <v>0.36</v>
      </c>
      <c r="G56" s="66">
        <v>0</v>
      </c>
      <c r="H56" s="66">
        <v>0.78</v>
      </c>
      <c r="I56" s="66">
        <v>5.88</v>
      </c>
      <c r="J56" s="8"/>
      <c r="K56" s="50"/>
      <c r="L56" s="11" t="s">
        <v>48</v>
      </c>
      <c r="M56" s="54">
        <v>50</v>
      </c>
      <c r="N56" s="17">
        <v>4.1500000000000004</v>
      </c>
      <c r="O56" s="71">
        <v>0.6</v>
      </c>
      <c r="P56" s="71">
        <v>0</v>
      </c>
      <c r="Q56" s="71">
        <v>1.3</v>
      </c>
      <c r="R56" s="66">
        <v>9.8000000000000007</v>
      </c>
    </row>
    <row r="57" spans="2:18" ht="21" customHeight="1">
      <c r="B57" s="36"/>
      <c r="C57" s="22" t="s">
        <v>12</v>
      </c>
      <c r="D57" s="54">
        <v>50</v>
      </c>
      <c r="E57" s="17">
        <v>2.25</v>
      </c>
      <c r="F57" s="71">
        <v>3.8</v>
      </c>
      <c r="G57" s="71">
        <v>0.3</v>
      </c>
      <c r="H57" s="71">
        <v>20.7</v>
      </c>
      <c r="I57" s="71">
        <v>117</v>
      </c>
      <c r="J57" s="9"/>
      <c r="K57" s="54"/>
      <c r="L57" s="22" t="s">
        <v>12</v>
      </c>
      <c r="M57" s="54">
        <v>50</v>
      </c>
      <c r="N57" s="17">
        <v>2.25</v>
      </c>
      <c r="O57" s="71">
        <v>3.8</v>
      </c>
      <c r="P57" s="71">
        <v>0.3</v>
      </c>
      <c r="Q57" s="71">
        <v>20.7</v>
      </c>
      <c r="R57" s="71">
        <v>117</v>
      </c>
    </row>
    <row r="58" spans="2:18" ht="31.5">
      <c r="B58" s="36">
        <v>690</v>
      </c>
      <c r="C58" s="11" t="s">
        <v>39</v>
      </c>
      <c r="D58" s="54">
        <v>200</v>
      </c>
      <c r="E58" s="24">
        <v>4.7</v>
      </c>
      <c r="F58" s="71">
        <v>2.9</v>
      </c>
      <c r="G58" s="71">
        <v>1.95</v>
      </c>
      <c r="H58" s="71">
        <v>20.7</v>
      </c>
      <c r="I58" s="71">
        <v>112</v>
      </c>
      <c r="J58" s="8"/>
      <c r="K58" s="36">
        <v>685</v>
      </c>
      <c r="L58" s="11" t="s">
        <v>17</v>
      </c>
      <c r="M58" s="23">
        <v>200</v>
      </c>
      <c r="N58" s="24">
        <v>2.1</v>
      </c>
      <c r="O58" s="67">
        <v>0</v>
      </c>
      <c r="P58" s="67">
        <v>0</v>
      </c>
      <c r="Q58" s="67">
        <v>14</v>
      </c>
      <c r="R58" s="67">
        <v>56</v>
      </c>
    </row>
    <row r="59" spans="2:18">
      <c r="B59" s="36"/>
      <c r="C59" s="11"/>
      <c r="D59" s="50"/>
      <c r="E59" s="18"/>
      <c r="F59" s="66"/>
      <c r="G59" s="66"/>
      <c r="H59" s="66"/>
      <c r="I59" s="66"/>
      <c r="J59" s="8"/>
      <c r="K59" s="50"/>
      <c r="L59" s="22"/>
      <c r="M59" s="23"/>
      <c r="N59" s="24"/>
      <c r="O59" s="67"/>
      <c r="P59" s="67"/>
      <c r="Q59" s="67"/>
      <c r="R59" s="67"/>
    </row>
    <row r="60" spans="2:18" s="32" customFormat="1">
      <c r="B60" s="37"/>
      <c r="C60" s="31" t="s">
        <v>13</v>
      </c>
      <c r="D60" s="28">
        <f t="shared" ref="D60:I60" si="5">SUM(D54:D59)</f>
        <v>420</v>
      </c>
      <c r="E60" s="29">
        <f t="shared" si="5"/>
        <v>36</v>
      </c>
      <c r="F60" s="69">
        <f t="shared" si="5"/>
        <v>15.000000000000002</v>
      </c>
      <c r="G60" s="69">
        <f t="shared" si="5"/>
        <v>12.6</v>
      </c>
      <c r="H60" s="69">
        <f t="shared" si="5"/>
        <v>70.850000000000009</v>
      </c>
      <c r="I60" s="69">
        <f t="shared" si="5"/>
        <v>438.05</v>
      </c>
      <c r="J60" s="39"/>
      <c r="K60" s="33"/>
      <c r="L60" s="38" t="s">
        <v>13</v>
      </c>
      <c r="M60" s="44">
        <v>585</v>
      </c>
      <c r="N60" s="45">
        <f>SUM(N54:N59)</f>
        <v>36</v>
      </c>
      <c r="O60" s="77">
        <f>SUM(O54:O59)</f>
        <v>14.779999999999998</v>
      </c>
      <c r="P60" s="77">
        <f>SUM(P54:P59)</f>
        <v>8.740000000000002</v>
      </c>
      <c r="Q60" s="77">
        <f>SUM(Q54:Q59)</f>
        <v>62.269999999999996</v>
      </c>
      <c r="R60" s="77">
        <f>SUM(R54:R59)</f>
        <v>464.42</v>
      </c>
    </row>
    <row r="61" spans="2:18">
      <c r="C61" s="2"/>
      <c r="D61" s="13"/>
      <c r="E61" s="19"/>
      <c r="F61" s="73"/>
      <c r="G61" s="73"/>
      <c r="H61" s="73"/>
      <c r="I61" s="73"/>
      <c r="J61" s="14"/>
      <c r="K61" s="42"/>
      <c r="L61" s="12"/>
      <c r="M61" s="15"/>
      <c r="N61" s="43"/>
      <c r="O61" s="73"/>
      <c r="P61" s="73"/>
      <c r="Q61" s="73"/>
      <c r="R61" s="73"/>
    </row>
    <row r="62" spans="2:18">
      <c r="D62" s="16"/>
      <c r="E62" s="20"/>
      <c r="F62" s="74">
        <f>F60+F49+F36+F25+F13</f>
        <v>47.31</v>
      </c>
      <c r="G62" s="74">
        <f>G60+G49+G36+G25+G13</f>
        <v>45.38</v>
      </c>
      <c r="H62" s="74">
        <f>H60+H49+H36+H25+H13</f>
        <v>207.33</v>
      </c>
      <c r="I62" s="74">
        <f>I60+I49+I36+I25+I13</f>
        <v>1555.49</v>
      </c>
      <c r="J62" s="14"/>
      <c r="K62" s="42"/>
      <c r="L62" s="2"/>
      <c r="M62" s="13"/>
      <c r="N62" s="19"/>
      <c r="O62" s="73">
        <f>O60+O48+O36+O25+O13</f>
        <v>78.709999999999994</v>
      </c>
      <c r="P62" s="73">
        <f>P60+P48+P36+P25+P13</f>
        <v>56.890000000000008</v>
      </c>
      <c r="Q62" s="73">
        <f>Q60+Q48+Q36+Q25+Q13</f>
        <v>293.68</v>
      </c>
      <c r="R62" s="73">
        <f>R60+R49+R36+R25+R13</f>
        <v>1584.09</v>
      </c>
    </row>
    <row r="63" spans="2:18">
      <c r="D63" s="16"/>
      <c r="E63" s="20"/>
      <c r="F63" s="75">
        <f>F62/5</f>
        <v>9.4619999999999997</v>
      </c>
      <c r="G63" s="75">
        <f t="shared" ref="G63:I63" si="6">G62/5</f>
        <v>9.0760000000000005</v>
      </c>
      <c r="H63" s="75">
        <f t="shared" si="6"/>
        <v>41.466000000000001</v>
      </c>
      <c r="I63" s="75">
        <f t="shared" si="6"/>
        <v>311.09800000000001</v>
      </c>
      <c r="J63" s="14"/>
      <c r="K63" s="42"/>
      <c r="L63" s="2"/>
      <c r="M63" s="13"/>
      <c r="N63" s="19"/>
      <c r="O63" s="73">
        <f>O62/5</f>
        <v>15.741999999999999</v>
      </c>
      <c r="P63" s="73">
        <f t="shared" ref="P63:R63" si="7">P62/5</f>
        <v>11.378000000000002</v>
      </c>
      <c r="Q63" s="73">
        <f t="shared" si="7"/>
        <v>58.736000000000004</v>
      </c>
      <c r="R63" s="73">
        <f t="shared" si="7"/>
        <v>316.81799999999998</v>
      </c>
    </row>
    <row r="64" spans="2:18">
      <c r="C64" t="s">
        <v>40</v>
      </c>
      <c r="F64" s="76">
        <v>1</v>
      </c>
      <c r="G64" s="76">
        <v>1</v>
      </c>
      <c r="H64" s="76">
        <v>4</v>
      </c>
      <c r="I64" s="76"/>
      <c r="L64" t="s">
        <v>40</v>
      </c>
      <c r="O64" s="76">
        <v>1</v>
      </c>
      <c r="P64" s="76">
        <v>1</v>
      </c>
      <c r="Q64" s="76">
        <v>4</v>
      </c>
      <c r="R64" s="76"/>
    </row>
  </sheetData>
  <mergeCells count="72">
    <mergeCell ref="C50:I50"/>
    <mergeCell ref="L50:R50"/>
    <mergeCell ref="R51:R52"/>
    <mergeCell ref="B51:B52"/>
    <mergeCell ref="C51:C52"/>
    <mergeCell ref="D51:D52"/>
    <mergeCell ref="E51:E52"/>
    <mergeCell ref="F51:H51"/>
    <mergeCell ref="I51:I52"/>
    <mergeCell ref="K51:K52"/>
    <mergeCell ref="L51:L52"/>
    <mergeCell ref="M51:M52"/>
    <mergeCell ref="N51:N52"/>
    <mergeCell ref="O51:Q51"/>
    <mergeCell ref="C38:I38"/>
    <mergeCell ref="L38:R38"/>
    <mergeCell ref="B39:B40"/>
    <mergeCell ref="C39:C40"/>
    <mergeCell ref="D39:D40"/>
    <mergeCell ref="E39:E40"/>
    <mergeCell ref="F39:H39"/>
    <mergeCell ref="I39:I40"/>
    <mergeCell ref="K39:K40"/>
    <mergeCell ref="L39:L40"/>
    <mergeCell ref="M39:M40"/>
    <mergeCell ref="N39:N40"/>
    <mergeCell ref="O39:Q39"/>
    <mergeCell ref="R39:R40"/>
    <mergeCell ref="C27:I27"/>
    <mergeCell ref="L27:R27"/>
    <mergeCell ref="R28:R29"/>
    <mergeCell ref="B28:B29"/>
    <mergeCell ref="C28:C29"/>
    <mergeCell ref="D28:D29"/>
    <mergeCell ref="E28:E29"/>
    <mergeCell ref="F28:H28"/>
    <mergeCell ref="I28:I29"/>
    <mergeCell ref="K28:K29"/>
    <mergeCell ref="L28:L29"/>
    <mergeCell ref="M28:M29"/>
    <mergeCell ref="N28:N29"/>
    <mergeCell ref="O28:Q28"/>
    <mergeCell ref="C15:I15"/>
    <mergeCell ref="L15:R15"/>
    <mergeCell ref="B16:B17"/>
    <mergeCell ref="C16:C17"/>
    <mergeCell ref="D16:D17"/>
    <mergeCell ref="E16:E17"/>
    <mergeCell ref="F16:H16"/>
    <mergeCell ref="I16:I17"/>
    <mergeCell ref="K16:K17"/>
    <mergeCell ref="L16:L17"/>
    <mergeCell ref="M16:M17"/>
    <mergeCell ref="N16:N17"/>
    <mergeCell ref="O16:Q16"/>
    <mergeCell ref="R16:R17"/>
    <mergeCell ref="R4:R5"/>
    <mergeCell ref="C1:S1"/>
    <mergeCell ref="C2:R2"/>
    <mergeCell ref="C3:I3"/>
    <mergeCell ref="L3:R3"/>
    <mergeCell ref="I4:I5"/>
    <mergeCell ref="K4:K5"/>
    <mergeCell ref="L4:L5"/>
    <mergeCell ref="M4:M5"/>
    <mergeCell ref="N4:N5"/>
    <mergeCell ref="O4:Q4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scale="73" orientation="portrait" horizontalDpi="180" verticalDpi="18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zoomScale="60" workbookViewId="0">
      <selection activeCell="T65" sqref="T65"/>
    </sheetView>
  </sheetViews>
  <sheetFormatPr defaultRowHeight="15.75"/>
  <cols>
    <col min="1" max="1" width="9.140625" style="58"/>
    <col min="2" max="2" width="30.7109375" style="53" customWidth="1"/>
    <col min="3" max="6" width="9.140625" style="53"/>
    <col min="7" max="8" width="9.85546875" style="53" customWidth="1"/>
    <col min="9" max="9" width="5.140625" style="53" customWidth="1"/>
    <col min="10" max="10" width="9.140625" style="53" customWidth="1"/>
    <col min="11" max="11" width="30.85546875" style="53" customWidth="1"/>
    <col min="12" max="15" width="9.140625" style="53"/>
    <col min="16" max="16" width="9.7109375" style="53" customWidth="1"/>
    <col min="17" max="17" width="9.85546875" style="53" customWidth="1"/>
    <col min="260" max="260" width="28.140625" customWidth="1"/>
    <col min="264" max="265" width="9.85546875" customWidth="1"/>
    <col min="267" max="267" width="0.42578125" customWidth="1"/>
    <col min="268" max="268" width="30.42578125" customWidth="1"/>
    <col min="272" max="272" width="9.7109375" customWidth="1"/>
    <col min="273" max="273" width="9.85546875" customWidth="1"/>
    <col min="516" max="516" width="28.140625" customWidth="1"/>
    <col min="520" max="521" width="9.85546875" customWidth="1"/>
    <col min="523" max="523" width="0.42578125" customWidth="1"/>
    <col min="524" max="524" width="30.42578125" customWidth="1"/>
    <col min="528" max="528" width="9.7109375" customWidth="1"/>
    <col min="529" max="529" width="9.85546875" customWidth="1"/>
    <col min="772" max="772" width="28.140625" customWidth="1"/>
    <col min="776" max="777" width="9.85546875" customWidth="1"/>
    <col min="779" max="779" width="0.42578125" customWidth="1"/>
    <col min="780" max="780" width="30.42578125" customWidth="1"/>
    <col min="784" max="784" width="9.7109375" customWidth="1"/>
    <col min="785" max="785" width="9.85546875" customWidth="1"/>
    <col min="1028" max="1028" width="28.140625" customWidth="1"/>
    <col min="1032" max="1033" width="9.85546875" customWidth="1"/>
    <col min="1035" max="1035" width="0.42578125" customWidth="1"/>
    <col min="1036" max="1036" width="30.42578125" customWidth="1"/>
    <col min="1040" max="1040" width="9.7109375" customWidth="1"/>
    <col min="1041" max="1041" width="9.85546875" customWidth="1"/>
    <col min="1284" max="1284" width="28.140625" customWidth="1"/>
    <col min="1288" max="1289" width="9.85546875" customWidth="1"/>
    <col min="1291" max="1291" width="0.42578125" customWidth="1"/>
    <col min="1292" max="1292" width="30.42578125" customWidth="1"/>
    <col min="1296" max="1296" width="9.7109375" customWidth="1"/>
    <col min="1297" max="1297" width="9.85546875" customWidth="1"/>
    <col min="1540" max="1540" width="28.140625" customWidth="1"/>
    <col min="1544" max="1545" width="9.85546875" customWidth="1"/>
    <col min="1547" max="1547" width="0.42578125" customWidth="1"/>
    <col min="1548" max="1548" width="30.42578125" customWidth="1"/>
    <col min="1552" max="1552" width="9.7109375" customWidth="1"/>
    <col min="1553" max="1553" width="9.85546875" customWidth="1"/>
    <col min="1796" max="1796" width="28.140625" customWidth="1"/>
    <col min="1800" max="1801" width="9.85546875" customWidth="1"/>
    <col min="1803" max="1803" width="0.42578125" customWidth="1"/>
    <col min="1804" max="1804" width="30.42578125" customWidth="1"/>
    <col min="1808" max="1808" width="9.7109375" customWidth="1"/>
    <col min="1809" max="1809" width="9.85546875" customWidth="1"/>
    <col min="2052" max="2052" width="28.140625" customWidth="1"/>
    <col min="2056" max="2057" width="9.85546875" customWidth="1"/>
    <col min="2059" max="2059" width="0.42578125" customWidth="1"/>
    <col min="2060" max="2060" width="30.42578125" customWidth="1"/>
    <col min="2064" max="2064" width="9.7109375" customWidth="1"/>
    <col min="2065" max="2065" width="9.85546875" customWidth="1"/>
    <col min="2308" max="2308" width="28.140625" customWidth="1"/>
    <col min="2312" max="2313" width="9.85546875" customWidth="1"/>
    <col min="2315" max="2315" width="0.42578125" customWidth="1"/>
    <col min="2316" max="2316" width="30.42578125" customWidth="1"/>
    <col min="2320" max="2320" width="9.7109375" customWidth="1"/>
    <col min="2321" max="2321" width="9.85546875" customWidth="1"/>
    <col min="2564" max="2564" width="28.140625" customWidth="1"/>
    <col min="2568" max="2569" width="9.85546875" customWidth="1"/>
    <col min="2571" max="2571" width="0.42578125" customWidth="1"/>
    <col min="2572" max="2572" width="30.42578125" customWidth="1"/>
    <col min="2576" max="2576" width="9.7109375" customWidth="1"/>
    <col min="2577" max="2577" width="9.85546875" customWidth="1"/>
    <col min="2820" max="2820" width="28.140625" customWidth="1"/>
    <col min="2824" max="2825" width="9.85546875" customWidth="1"/>
    <col min="2827" max="2827" width="0.42578125" customWidth="1"/>
    <col min="2828" max="2828" width="30.42578125" customWidth="1"/>
    <col min="2832" max="2832" width="9.7109375" customWidth="1"/>
    <col min="2833" max="2833" width="9.85546875" customWidth="1"/>
    <col min="3076" max="3076" width="28.140625" customWidth="1"/>
    <col min="3080" max="3081" width="9.85546875" customWidth="1"/>
    <col min="3083" max="3083" width="0.42578125" customWidth="1"/>
    <col min="3084" max="3084" width="30.42578125" customWidth="1"/>
    <col min="3088" max="3088" width="9.7109375" customWidth="1"/>
    <col min="3089" max="3089" width="9.85546875" customWidth="1"/>
    <col min="3332" max="3332" width="28.140625" customWidth="1"/>
    <col min="3336" max="3337" width="9.85546875" customWidth="1"/>
    <col min="3339" max="3339" width="0.42578125" customWidth="1"/>
    <col min="3340" max="3340" width="30.42578125" customWidth="1"/>
    <col min="3344" max="3344" width="9.7109375" customWidth="1"/>
    <col min="3345" max="3345" width="9.85546875" customWidth="1"/>
    <col min="3588" max="3588" width="28.140625" customWidth="1"/>
    <col min="3592" max="3593" width="9.85546875" customWidth="1"/>
    <col min="3595" max="3595" width="0.42578125" customWidth="1"/>
    <col min="3596" max="3596" width="30.42578125" customWidth="1"/>
    <col min="3600" max="3600" width="9.7109375" customWidth="1"/>
    <col min="3601" max="3601" width="9.85546875" customWidth="1"/>
    <col min="3844" max="3844" width="28.140625" customWidth="1"/>
    <col min="3848" max="3849" width="9.85546875" customWidth="1"/>
    <col min="3851" max="3851" width="0.42578125" customWidth="1"/>
    <col min="3852" max="3852" width="30.42578125" customWidth="1"/>
    <col min="3856" max="3856" width="9.7109375" customWidth="1"/>
    <col min="3857" max="3857" width="9.85546875" customWidth="1"/>
    <col min="4100" max="4100" width="28.140625" customWidth="1"/>
    <col min="4104" max="4105" width="9.85546875" customWidth="1"/>
    <col min="4107" max="4107" width="0.42578125" customWidth="1"/>
    <col min="4108" max="4108" width="30.42578125" customWidth="1"/>
    <col min="4112" max="4112" width="9.7109375" customWidth="1"/>
    <col min="4113" max="4113" width="9.85546875" customWidth="1"/>
    <col min="4356" max="4356" width="28.140625" customWidth="1"/>
    <col min="4360" max="4361" width="9.85546875" customWidth="1"/>
    <col min="4363" max="4363" width="0.42578125" customWidth="1"/>
    <col min="4364" max="4364" width="30.42578125" customWidth="1"/>
    <col min="4368" max="4368" width="9.7109375" customWidth="1"/>
    <col min="4369" max="4369" width="9.85546875" customWidth="1"/>
    <col min="4612" max="4612" width="28.140625" customWidth="1"/>
    <col min="4616" max="4617" width="9.85546875" customWidth="1"/>
    <col min="4619" max="4619" width="0.42578125" customWidth="1"/>
    <col min="4620" max="4620" width="30.42578125" customWidth="1"/>
    <col min="4624" max="4624" width="9.7109375" customWidth="1"/>
    <col min="4625" max="4625" width="9.85546875" customWidth="1"/>
    <col min="4868" max="4868" width="28.140625" customWidth="1"/>
    <col min="4872" max="4873" width="9.85546875" customWidth="1"/>
    <col min="4875" max="4875" width="0.42578125" customWidth="1"/>
    <col min="4876" max="4876" width="30.42578125" customWidth="1"/>
    <col min="4880" max="4880" width="9.7109375" customWidth="1"/>
    <col min="4881" max="4881" width="9.85546875" customWidth="1"/>
    <col min="5124" max="5124" width="28.140625" customWidth="1"/>
    <col min="5128" max="5129" width="9.85546875" customWidth="1"/>
    <col min="5131" max="5131" width="0.42578125" customWidth="1"/>
    <col min="5132" max="5132" width="30.42578125" customWidth="1"/>
    <col min="5136" max="5136" width="9.7109375" customWidth="1"/>
    <col min="5137" max="5137" width="9.85546875" customWidth="1"/>
    <col min="5380" max="5380" width="28.140625" customWidth="1"/>
    <col min="5384" max="5385" width="9.85546875" customWidth="1"/>
    <col min="5387" max="5387" width="0.42578125" customWidth="1"/>
    <col min="5388" max="5388" width="30.42578125" customWidth="1"/>
    <col min="5392" max="5392" width="9.7109375" customWidth="1"/>
    <col min="5393" max="5393" width="9.85546875" customWidth="1"/>
    <col min="5636" max="5636" width="28.140625" customWidth="1"/>
    <col min="5640" max="5641" width="9.85546875" customWidth="1"/>
    <col min="5643" max="5643" width="0.42578125" customWidth="1"/>
    <col min="5644" max="5644" width="30.42578125" customWidth="1"/>
    <col min="5648" max="5648" width="9.7109375" customWidth="1"/>
    <col min="5649" max="5649" width="9.85546875" customWidth="1"/>
    <col min="5892" max="5892" width="28.140625" customWidth="1"/>
    <col min="5896" max="5897" width="9.85546875" customWidth="1"/>
    <col min="5899" max="5899" width="0.42578125" customWidth="1"/>
    <col min="5900" max="5900" width="30.42578125" customWidth="1"/>
    <col min="5904" max="5904" width="9.7109375" customWidth="1"/>
    <col min="5905" max="5905" width="9.85546875" customWidth="1"/>
    <col min="6148" max="6148" width="28.140625" customWidth="1"/>
    <col min="6152" max="6153" width="9.85546875" customWidth="1"/>
    <col min="6155" max="6155" width="0.42578125" customWidth="1"/>
    <col min="6156" max="6156" width="30.42578125" customWidth="1"/>
    <col min="6160" max="6160" width="9.7109375" customWidth="1"/>
    <col min="6161" max="6161" width="9.85546875" customWidth="1"/>
    <col min="6404" max="6404" width="28.140625" customWidth="1"/>
    <col min="6408" max="6409" width="9.85546875" customWidth="1"/>
    <col min="6411" max="6411" width="0.42578125" customWidth="1"/>
    <col min="6412" max="6412" width="30.42578125" customWidth="1"/>
    <col min="6416" max="6416" width="9.7109375" customWidth="1"/>
    <col min="6417" max="6417" width="9.85546875" customWidth="1"/>
    <col min="6660" max="6660" width="28.140625" customWidth="1"/>
    <col min="6664" max="6665" width="9.85546875" customWidth="1"/>
    <col min="6667" max="6667" width="0.42578125" customWidth="1"/>
    <col min="6668" max="6668" width="30.42578125" customWidth="1"/>
    <col min="6672" max="6672" width="9.7109375" customWidth="1"/>
    <col min="6673" max="6673" width="9.85546875" customWidth="1"/>
    <col min="6916" max="6916" width="28.140625" customWidth="1"/>
    <col min="6920" max="6921" width="9.85546875" customWidth="1"/>
    <col min="6923" max="6923" width="0.42578125" customWidth="1"/>
    <col min="6924" max="6924" width="30.42578125" customWidth="1"/>
    <col min="6928" max="6928" width="9.7109375" customWidth="1"/>
    <col min="6929" max="6929" width="9.85546875" customWidth="1"/>
    <col min="7172" max="7172" width="28.140625" customWidth="1"/>
    <col min="7176" max="7177" width="9.85546875" customWidth="1"/>
    <col min="7179" max="7179" width="0.42578125" customWidth="1"/>
    <col min="7180" max="7180" width="30.42578125" customWidth="1"/>
    <col min="7184" max="7184" width="9.7109375" customWidth="1"/>
    <col min="7185" max="7185" width="9.85546875" customWidth="1"/>
    <col min="7428" max="7428" width="28.140625" customWidth="1"/>
    <col min="7432" max="7433" width="9.85546875" customWidth="1"/>
    <col min="7435" max="7435" width="0.42578125" customWidth="1"/>
    <col min="7436" max="7436" width="30.42578125" customWidth="1"/>
    <col min="7440" max="7440" width="9.7109375" customWidth="1"/>
    <col min="7441" max="7441" width="9.85546875" customWidth="1"/>
    <col min="7684" max="7684" width="28.140625" customWidth="1"/>
    <col min="7688" max="7689" width="9.85546875" customWidth="1"/>
    <col min="7691" max="7691" width="0.42578125" customWidth="1"/>
    <col min="7692" max="7692" width="30.42578125" customWidth="1"/>
    <col min="7696" max="7696" width="9.7109375" customWidth="1"/>
    <col min="7697" max="7697" width="9.85546875" customWidth="1"/>
    <col min="7940" max="7940" width="28.140625" customWidth="1"/>
    <col min="7944" max="7945" width="9.85546875" customWidth="1"/>
    <col min="7947" max="7947" width="0.42578125" customWidth="1"/>
    <col min="7948" max="7948" width="30.42578125" customWidth="1"/>
    <col min="7952" max="7952" width="9.7109375" customWidth="1"/>
    <col min="7953" max="7953" width="9.85546875" customWidth="1"/>
    <col min="8196" max="8196" width="28.140625" customWidth="1"/>
    <col min="8200" max="8201" width="9.85546875" customWidth="1"/>
    <col min="8203" max="8203" width="0.42578125" customWidth="1"/>
    <col min="8204" max="8204" width="30.42578125" customWidth="1"/>
    <col min="8208" max="8208" width="9.7109375" customWidth="1"/>
    <col min="8209" max="8209" width="9.85546875" customWidth="1"/>
    <col min="8452" max="8452" width="28.140625" customWidth="1"/>
    <col min="8456" max="8457" width="9.85546875" customWidth="1"/>
    <col min="8459" max="8459" width="0.42578125" customWidth="1"/>
    <col min="8460" max="8460" width="30.42578125" customWidth="1"/>
    <col min="8464" max="8464" width="9.7109375" customWidth="1"/>
    <col min="8465" max="8465" width="9.85546875" customWidth="1"/>
    <col min="8708" max="8708" width="28.140625" customWidth="1"/>
    <col min="8712" max="8713" width="9.85546875" customWidth="1"/>
    <col min="8715" max="8715" width="0.42578125" customWidth="1"/>
    <col min="8716" max="8716" width="30.42578125" customWidth="1"/>
    <col min="8720" max="8720" width="9.7109375" customWidth="1"/>
    <col min="8721" max="8721" width="9.85546875" customWidth="1"/>
    <col min="8964" max="8964" width="28.140625" customWidth="1"/>
    <col min="8968" max="8969" width="9.85546875" customWidth="1"/>
    <col min="8971" max="8971" width="0.42578125" customWidth="1"/>
    <col min="8972" max="8972" width="30.42578125" customWidth="1"/>
    <col min="8976" max="8976" width="9.7109375" customWidth="1"/>
    <col min="8977" max="8977" width="9.85546875" customWidth="1"/>
    <col min="9220" max="9220" width="28.140625" customWidth="1"/>
    <col min="9224" max="9225" width="9.85546875" customWidth="1"/>
    <col min="9227" max="9227" width="0.42578125" customWidth="1"/>
    <col min="9228" max="9228" width="30.42578125" customWidth="1"/>
    <col min="9232" max="9232" width="9.7109375" customWidth="1"/>
    <col min="9233" max="9233" width="9.85546875" customWidth="1"/>
    <col min="9476" max="9476" width="28.140625" customWidth="1"/>
    <col min="9480" max="9481" width="9.85546875" customWidth="1"/>
    <col min="9483" max="9483" width="0.42578125" customWidth="1"/>
    <col min="9484" max="9484" width="30.42578125" customWidth="1"/>
    <col min="9488" max="9488" width="9.7109375" customWidth="1"/>
    <col min="9489" max="9489" width="9.85546875" customWidth="1"/>
    <col min="9732" max="9732" width="28.140625" customWidth="1"/>
    <col min="9736" max="9737" width="9.85546875" customWidth="1"/>
    <col min="9739" max="9739" width="0.42578125" customWidth="1"/>
    <col min="9740" max="9740" width="30.42578125" customWidth="1"/>
    <col min="9744" max="9744" width="9.7109375" customWidth="1"/>
    <col min="9745" max="9745" width="9.85546875" customWidth="1"/>
    <col min="9988" max="9988" width="28.140625" customWidth="1"/>
    <col min="9992" max="9993" width="9.85546875" customWidth="1"/>
    <col min="9995" max="9995" width="0.42578125" customWidth="1"/>
    <col min="9996" max="9996" width="30.42578125" customWidth="1"/>
    <col min="10000" max="10000" width="9.7109375" customWidth="1"/>
    <col min="10001" max="10001" width="9.85546875" customWidth="1"/>
    <col min="10244" max="10244" width="28.140625" customWidth="1"/>
    <col min="10248" max="10249" width="9.85546875" customWidth="1"/>
    <col min="10251" max="10251" width="0.42578125" customWidth="1"/>
    <col min="10252" max="10252" width="30.42578125" customWidth="1"/>
    <col min="10256" max="10256" width="9.7109375" customWidth="1"/>
    <col min="10257" max="10257" width="9.85546875" customWidth="1"/>
    <col min="10500" max="10500" width="28.140625" customWidth="1"/>
    <col min="10504" max="10505" width="9.85546875" customWidth="1"/>
    <col min="10507" max="10507" width="0.42578125" customWidth="1"/>
    <col min="10508" max="10508" width="30.42578125" customWidth="1"/>
    <col min="10512" max="10512" width="9.7109375" customWidth="1"/>
    <col min="10513" max="10513" width="9.85546875" customWidth="1"/>
    <col min="10756" max="10756" width="28.140625" customWidth="1"/>
    <col min="10760" max="10761" width="9.85546875" customWidth="1"/>
    <col min="10763" max="10763" width="0.42578125" customWidth="1"/>
    <col min="10764" max="10764" width="30.42578125" customWidth="1"/>
    <col min="10768" max="10768" width="9.7109375" customWidth="1"/>
    <col min="10769" max="10769" width="9.85546875" customWidth="1"/>
    <col min="11012" max="11012" width="28.140625" customWidth="1"/>
    <col min="11016" max="11017" width="9.85546875" customWidth="1"/>
    <col min="11019" max="11019" width="0.42578125" customWidth="1"/>
    <col min="11020" max="11020" width="30.42578125" customWidth="1"/>
    <col min="11024" max="11024" width="9.7109375" customWidth="1"/>
    <col min="11025" max="11025" width="9.85546875" customWidth="1"/>
    <col min="11268" max="11268" width="28.140625" customWidth="1"/>
    <col min="11272" max="11273" width="9.85546875" customWidth="1"/>
    <col min="11275" max="11275" width="0.42578125" customWidth="1"/>
    <col min="11276" max="11276" width="30.42578125" customWidth="1"/>
    <col min="11280" max="11280" width="9.7109375" customWidth="1"/>
    <col min="11281" max="11281" width="9.85546875" customWidth="1"/>
    <col min="11524" max="11524" width="28.140625" customWidth="1"/>
    <col min="11528" max="11529" width="9.85546875" customWidth="1"/>
    <col min="11531" max="11531" width="0.42578125" customWidth="1"/>
    <col min="11532" max="11532" width="30.42578125" customWidth="1"/>
    <col min="11536" max="11536" width="9.7109375" customWidth="1"/>
    <col min="11537" max="11537" width="9.85546875" customWidth="1"/>
    <col min="11780" max="11780" width="28.140625" customWidth="1"/>
    <col min="11784" max="11785" width="9.85546875" customWidth="1"/>
    <col min="11787" max="11787" width="0.42578125" customWidth="1"/>
    <col min="11788" max="11788" width="30.42578125" customWidth="1"/>
    <col min="11792" max="11792" width="9.7109375" customWidth="1"/>
    <col min="11793" max="11793" width="9.85546875" customWidth="1"/>
    <col min="12036" max="12036" width="28.140625" customWidth="1"/>
    <col min="12040" max="12041" width="9.85546875" customWidth="1"/>
    <col min="12043" max="12043" width="0.42578125" customWidth="1"/>
    <col min="12044" max="12044" width="30.42578125" customWidth="1"/>
    <col min="12048" max="12048" width="9.7109375" customWidth="1"/>
    <col min="12049" max="12049" width="9.85546875" customWidth="1"/>
    <col min="12292" max="12292" width="28.140625" customWidth="1"/>
    <col min="12296" max="12297" width="9.85546875" customWidth="1"/>
    <col min="12299" max="12299" width="0.42578125" customWidth="1"/>
    <col min="12300" max="12300" width="30.42578125" customWidth="1"/>
    <col min="12304" max="12304" width="9.7109375" customWidth="1"/>
    <col min="12305" max="12305" width="9.85546875" customWidth="1"/>
    <col min="12548" max="12548" width="28.140625" customWidth="1"/>
    <col min="12552" max="12553" width="9.85546875" customWidth="1"/>
    <col min="12555" max="12555" width="0.42578125" customWidth="1"/>
    <col min="12556" max="12556" width="30.42578125" customWidth="1"/>
    <col min="12560" max="12560" width="9.7109375" customWidth="1"/>
    <col min="12561" max="12561" width="9.85546875" customWidth="1"/>
    <col min="12804" max="12804" width="28.140625" customWidth="1"/>
    <col min="12808" max="12809" width="9.85546875" customWidth="1"/>
    <col min="12811" max="12811" width="0.42578125" customWidth="1"/>
    <col min="12812" max="12812" width="30.42578125" customWidth="1"/>
    <col min="12816" max="12816" width="9.7109375" customWidth="1"/>
    <col min="12817" max="12817" width="9.85546875" customWidth="1"/>
    <col min="13060" max="13060" width="28.140625" customWidth="1"/>
    <col min="13064" max="13065" width="9.85546875" customWidth="1"/>
    <col min="13067" max="13067" width="0.42578125" customWidth="1"/>
    <col min="13068" max="13068" width="30.42578125" customWidth="1"/>
    <col min="13072" max="13072" width="9.7109375" customWidth="1"/>
    <col min="13073" max="13073" width="9.85546875" customWidth="1"/>
    <col min="13316" max="13316" width="28.140625" customWidth="1"/>
    <col min="13320" max="13321" width="9.85546875" customWidth="1"/>
    <col min="13323" max="13323" width="0.42578125" customWidth="1"/>
    <col min="13324" max="13324" width="30.42578125" customWidth="1"/>
    <col min="13328" max="13328" width="9.7109375" customWidth="1"/>
    <col min="13329" max="13329" width="9.85546875" customWidth="1"/>
    <col min="13572" max="13572" width="28.140625" customWidth="1"/>
    <col min="13576" max="13577" width="9.85546875" customWidth="1"/>
    <col min="13579" max="13579" width="0.42578125" customWidth="1"/>
    <col min="13580" max="13580" width="30.42578125" customWidth="1"/>
    <col min="13584" max="13584" width="9.7109375" customWidth="1"/>
    <col min="13585" max="13585" width="9.85546875" customWidth="1"/>
    <col min="13828" max="13828" width="28.140625" customWidth="1"/>
    <col min="13832" max="13833" width="9.85546875" customWidth="1"/>
    <col min="13835" max="13835" width="0.42578125" customWidth="1"/>
    <col min="13836" max="13836" width="30.42578125" customWidth="1"/>
    <col min="13840" max="13840" width="9.7109375" customWidth="1"/>
    <col min="13841" max="13841" width="9.85546875" customWidth="1"/>
    <col min="14084" max="14084" width="28.140625" customWidth="1"/>
    <col min="14088" max="14089" width="9.85546875" customWidth="1"/>
    <col min="14091" max="14091" width="0.42578125" customWidth="1"/>
    <col min="14092" max="14092" width="30.42578125" customWidth="1"/>
    <col min="14096" max="14096" width="9.7109375" customWidth="1"/>
    <col min="14097" max="14097" width="9.85546875" customWidth="1"/>
    <col min="14340" max="14340" width="28.140625" customWidth="1"/>
    <col min="14344" max="14345" width="9.85546875" customWidth="1"/>
    <col min="14347" max="14347" width="0.42578125" customWidth="1"/>
    <col min="14348" max="14348" width="30.42578125" customWidth="1"/>
    <col min="14352" max="14352" width="9.7109375" customWidth="1"/>
    <col min="14353" max="14353" width="9.85546875" customWidth="1"/>
    <col min="14596" max="14596" width="28.140625" customWidth="1"/>
    <col min="14600" max="14601" width="9.85546875" customWidth="1"/>
    <col min="14603" max="14603" width="0.42578125" customWidth="1"/>
    <col min="14604" max="14604" width="30.42578125" customWidth="1"/>
    <col min="14608" max="14608" width="9.7109375" customWidth="1"/>
    <col min="14609" max="14609" width="9.85546875" customWidth="1"/>
    <col min="14852" max="14852" width="28.140625" customWidth="1"/>
    <col min="14856" max="14857" width="9.85546875" customWidth="1"/>
    <col min="14859" max="14859" width="0.42578125" customWidth="1"/>
    <col min="14860" max="14860" width="30.42578125" customWidth="1"/>
    <col min="14864" max="14864" width="9.7109375" customWidth="1"/>
    <col min="14865" max="14865" width="9.85546875" customWidth="1"/>
    <col min="15108" max="15108" width="28.140625" customWidth="1"/>
    <col min="15112" max="15113" width="9.85546875" customWidth="1"/>
    <col min="15115" max="15115" width="0.42578125" customWidth="1"/>
    <col min="15116" max="15116" width="30.42578125" customWidth="1"/>
    <col min="15120" max="15120" width="9.7109375" customWidth="1"/>
    <col min="15121" max="15121" width="9.85546875" customWidth="1"/>
    <col min="15364" max="15364" width="28.140625" customWidth="1"/>
    <col min="15368" max="15369" width="9.85546875" customWidth="1"/>
    <col min="15371" max="15371" width="0.42578125" customWidth="1"/>
    <col min="15372" max="15372" width="30.42578125" customWidth="1"/>
    <col min="15376" max="15376" width="9.7109375" customWidth="1"/>
    <col min="15377" max="15377" width="9.85546875" customWidth="1"/>
    <col min="15620" max="15620" width="28.140625" customWidth="1"/>
    <col min="15624" max="15625" width="9.85546875" customWidth="1"/>
    <col min="15627" max="15627" width="0.42578125" customWidth="1"/>
    <col min="15628" max="15628" width="30.42578125" customWidth="1"/>
    <col min="15632" max="15632" width="9.7109375" customWidth="1"/>
    <col min="15633" max="15633" width="9.85546875" customWidth="1"/>
    <col min="15876" max="15876" width="28.140625" customWidth="1"/>
    <col min="15880" max="15881" width="9.85546875" customWidth="1"/>
    <col min="15883" max="15883" width="0.42578125" customWidth="1"/>
    <col min="15884" max="15884" width="30.42578125" customWidth="1"/>
    <col min="15888" max="15888" width="9.7109375" customWidth="1"/>
    <col min="15889" max="15889" width="9.85546875" customWidth="1"/>
    <col min="16132" max="16132" width="28.140625" customWidth="1"/>
    <col min="16136" max="16137" width="9.85546875" customWidth="1"/>
    <col min="16139" max="16139" width="0.42578125" customWidth="1"/>
    <col min="16140" max="16140" width="30.42578125" customWidth="1"/>
    <col min="16144" max="16144" width="9.7109375" customWidth="1"/>
    <col min="16145" max="16145" width="9.85546875" customWidth="1"/>
  </cols>
  <sheetData>
    <row r="1" spans="1:17" ht="18.75">
      <c r="A1" s="119" t="s">
        <v>81</v>
      </c>
      <c r="B1" s="119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s="48" customFormat="1" ht="15.75" customHeight="1">
      <c r="A2" s="108" t="s">
        <v>33</v>
      </c>
      <c r="B2" s="111" t="s">
        <v>1</v>
      </c>
      <c r="C2" s="111"/>
      <c r="D2" s="111"/>
      <c r="E2" s="111"/>
      <c r="F2" s="111"/>
      <c r="G2" s="111"/>
      <c r="H2" s="111"/>
      <c r="I2" s="47"/>
      <c r="J2" s="108" t="s">
        <v>33</v>
      </c>
      <c r="K2" s="111" t="s">
        <v>2</v>
      </c>
      <c r="L2" s="111"/>
      <c r="M2" s="111"/>
      <c r="N2" s="111"/>
      <c r="O2" s="111"/>
      <c r="P2" s="111"/>
      <c r="Q2" s="111"/>
    </row>
    <row r="3" spans="1:17" s="2" customFormat="1" ht="15.75" customHeight="1">
      <c r="A3" s="108"/>
      <c r="B3" s="109" t="s">
        <v>3</v>
      </c>
      <c r="C3" s="109" t="s">
        <v>4</v>
      </c>
      <c r="D3" s="110" t="s">
        <v>26</v>
      </c>
      <c r="E3" s="115" t="s">
        <v>5</v>
      </c>
      <c r="F3" s="115"/>
      <c r="G3" s="115"/>
      <c r="H3" s="109" t="s">
        <v>6</v>
      </c>
      <c r="I3" s="49"/>
      <c r="J3" s="108"/>
      <c r="K3" s="109" t="s">
        <v>3</v>
      </c>
      <c r="L3" s="109" t="s">
        <v>4</v>
      </c>
      <c r="M3" s="110" t="s">
        <v>26</v>
      </c>
      <c r="N3" s="115" t="s">
        <v>5</v>
      </c>
      <c r="O3" s="115"/>
      <c r="P3" s="115"/>
      <c r="Q3" s="109" t="s">
        <v>6</v>
      </c>
    </row>
    <row r="4" spans="1:17" s="2" customFormat="1" ht="51.75" customHeight="1">
      <c r="A4" s="108"/>
      <c r="B4" s="109"/>
      <c r="C4" s="109"/>
      <c r="D4" s="110"/>
      <c r="E4" s="5" t="s">
        <v>7</v>
      </c>
      <c r="F4" s="5" t="s">
        <v>8</v>
      </c>
      <c r="G4" s="79" t="s">
        <v>9</v>
      </c>
      <c r="H4" s="109"/>
      <c r="I4" s="49"/>
      <c r="J4" s="108"/>
      <c r="K4" s="109"/>
      <c r="L4" s="109"/>
      <c r="M4" s="110"/>
      <c r="N4" s="5" t="s">
        <v>7</v>
      </c>
      <c r="O4" s="5" t="s">
        <v>8</v>
      </c>
      <c r="P4" s="79" t="s">
        <v>9</v>
      </c>
      <c r="Q4" s="109"/>
    </row>
    <row r="5" spans="1:17" s="2" customFormat="1">
      <c r="A5" s="79"/>
      <c r="B5" s="5"/>
      <c r="C5" s="5"/>
      <c r="D5" s="5"/>
      <c r="E5" s="5"/>
      <c r="F5" s="5"/>
      <c r="G5" s="5"/>
      <c r="H5" s="5"/>
      <c r="I5" s="49"/>
      <c r="J5" s="5"/>
      <c r="K5" s="5"/>
      <c r="L5" s="5"/>
      <c r="M5" s="5"/>
      <c r="N5" s="5"/>
      <c r="O5" s="5"/>
      <c r="P5" s="5"/>
      <c r="Q5" s="5"/>
    </row>
    <row r="6" spans="1:17" s="2" customFormat="1" ht="27.75" customHeight="1">
      <c r="A6" s="79">
        <v>139</v>
      </c>
      <c r="B6" s="11" t="s">
        <v>52</v>
      </c>
      <c r="C6" s="25">
        <v>250</v>
      </c>
      <c r="D6" s="26">
        <v>10.66</v>
      </c>
      <c r="E6" s="25">
        <v>6.4</v>
      </c>
      <c r="F6" s="25">
        <v>4.8600000000000003</v>
      </c>
      <c r="G6" s="25">
        <v>22.57</v>
      </c>
      <c r="H6" s="25">
        <v>160.07</v>
      </c>
      <c r="I6" s="49"/>
      <c r="J6" s="79">
        <v>138</v>
      </c>
      <c r="K6" s="22" t="s">
        <v>51</v>
      </c>
      <c r="L6" s="79">
        <v>250</v>
      </c>
      <c r="M6" s="79">
        <v>10.16</v>
      </c>
      <c r="N6" s="79">
        <v>8.84</v>
      </c>
      <c r="O6" s="79">
        <v>7.6</v>
      </c>
      <c r="P6" s="79">
        <v>21.53</v>
      </c>
      <c r="Q6" s="79">
        <v>190.2</v>
      </c>
    </row>
    <row r="7" spans="1:17" s="2" customFormat="1" ht="33.75" customHeight="1">
      <c r="A7" s="79">
        <v>451</v>
      </c>
      <c r="B7" s="11" t="s">
        <v>64</v>
      </c>
      <c r="C7" s="25">
        <v>100</v>
      </c>
      <c r="D7" s="25">
        <v>36.119999999999997</v>
      </c>
      <c r="E7" s="25">
        <v>18.329999999999998</v>
      </c>
      <c r="F7" s="25">
        <v>22.74</v>
      </c>
      <c r="G7" s="25">
        <v>21.29</v>
      </c>
      <c r="H7" s="25">
        <v>373.07</v>
      </c>
      <c r="I7" s="49"/>
      <c r="J7" s="79">
        <v>451</v>
      </c>
      <c r="K7" s="22" t="s">
        <v>53</v>
      </c>
      <c r="L7" s="79">
        <v>100</v>
      </c>
      <c r="M7" s="79">
        <v>35.43</v>
      </c>
      <c r="N7" s="25">
        <v>18.329999999999998</v>
      </c>
      <c r="O7" s="25">
        <v>22.74</v>
      </c>
      <c r="P7" s="25">
        <v>21.29</v>
      </c>
      <c r="Q7" s="25">
        <v>373.07</v>
      </c>
    </row>
    <row r="8" spans="1:17" s="2" customFormat="1" ht="20.25" customHeight="1">
      <c r="A8" s="79">
        <v>511</v>
      </c>
      <c r="B8" s="22" t="s">
        <v>65</v>
      </c>
      <c r="C8" s="23">
        <v>150</v>
      </c>
      <c r="D8" s="24">
        <v>7.86</v>
      </c>
      <c r="E8" s="23">
        <v>3.82</v>
      </c>
      <c r="F8" s="23">
        <v>5.85</v>
      </c>
      <c r="G8" s="23">
        <v>21.8</v>
      </c>
      <c r="H8" s="23">
        <v>224.54</v>
      </c>
      <c r="I8" s="49"/>
      <c r="J8" s="36">
        <v>520</v>
      </c>
      <c r="K8" s="11" t="s">
        <v>31</v>
      </c>
      <c r="L8" s="78">
        <v>150</v>
      </c>
      <c r="M8" s="17">
        <v>14.9</v>
      </c>
      <c r="N8" s="78">
        <v>3.15</v>
      </c>
      <c r="O8" s="78">
        <v>5.75</v>
      </c>
      <c r="P8" s="78">
        <v>31.9</v>
      </c>
      <c r="Q8" s="78">
        <v>163.5</v>
      </c>
    </row>
    <row r="9" spans="1:17" s="2" customFormat="1">
      <c r="A9" s="79"/>
      <c r="B9" s="11" t="s">
        <v>38</v>
      </c>
      <c r="C9" s="25">
        <v>50</v>
      </c>
      <c r="D9" s="26">
        <v>10</v>
      </c>
      <c r="E9" s="25">
        <v>0.6</v>
      </c>
      <c r="F9" s="25">
        <v>0</v>
      </c>
      <c r="G9" s="25">
        <v>1.3</v>
      </c>
      <c r="H9" s="25">
        <v>9.8000000000000007</v>
      </c>
      <c r="I9" s="49"/>
      <c r="J9" s="79"/>
      <c r="K9" s="11" t="s">
        <v>76</v>
      </c>
      <c r="L9" s="79">
        <v>50</v>
      </c>
      <c r="M9" s="79">
        <v>4.1500000000000004</v>
      </c>
      <c r="N9" s="79">
        <v>0.75</v>
      </c>
      <c r="O9" s="79">
        <v>0</v>
      </c>
      <c r="P9" s="79">
        <v>1.63</v>
      </c>
      <c r="Q9" s="79">
        <v>12.25</v>
      </c>
    </row>
    <row r="10" spans="1:17" s="2" customFormat="1">
      <c r="A10" s="79">
        <v>639</v>
      </c>
      <c r="B10" s="22" t="s">
        <v>54</v>
      </c>
      <c r="C10" s="25">
        <v>200</v>
      </c>
      <c r="D10" s="25">
        <v>1.87</v>
      </c>
      <c r="E10" s="25">
        <v>0.32</v>
      </c>
      <c r="F10" s="25">
        <v>0</v>
      </c>
      <c r="G10" s="25">
        <v>32.86</v>
      </c>
      <c r="H10" s="25">
        <v>132.6</v>
      </c>
      <c r="I10" s="49"/>
      <c r="J10" s="79">
        <v>639</v>
      </c>
      <c r="K10" s="22" t="s">
        <v>54</v>
      </c>
      <c r="L10" s="79">
        <v>200</v>
      </c>
      <c r="M10" s="79">
        <v>1.87</v>
      </c>
      <c r="N10" s="79">
        <v>0.32</v>
      </c>
      <c r="O10" s="79">
        <v>0</v>
      </c>
      <c r="P10" s="79">
        <v>32.86</v>
      </c>
      <c r="Q10" s="79">
        <v>132.6</v>
      </c>
    </row>
    <row r="11" spans="1:17" s="2" customFormat="1">
      <c r="A11" s="79"/>
      <c r="B11" s="22" t="s">
        <v>57</v>
      </c>
      <c r="C11" s="78">
        <v>25</v>
      </c>
      <c r="D11" s="78">
        <v>1.24</v>
      </c>
      <c r="E11" s="78">
        <v>1.9</v>
      </c>
      <c r="F11" s="78">
        <v>0.15</v>
      </c>
      <c r="G11" s="78">
        <v>10.35</v>
      </c>
      <c r="H11" s="79">
        <v>58.5</v>
      </c>
      <c r="I11" s="49"/>
      <c r="J11" s="5"/>
      <c r="K11" s="22" t="s">
        <v>57</v>
      </c>
      <c r="L11" s="78">
        <v>25</v>
      </c>
      <c r="M11" s="78">
        <v>1.24</v>
      </c>
      <c r="N11" s="78">
        <v>1.9</v>
      </c>
      <c r="O11" s="78">
        <v>0.15</v>
      </c>
      <c r="P11" s="78">
        <v>10.35</v>
      </c>
      <c r="Q11" s="79">
        <v>58.5</v>
      </c>
    </row>
    <row r="12" spans="1:17" s="2" customFormat="1">
      <c r="A12" s="79"/>
      <c r="B12" s="22" t="s">
        <v>12</v>
      </c>
      <c r="C12" s="78">
        <v>50</v>
      </c>
      <c r="D12" s="24">
        <v>2.25</v>
      </c>
      <c r="E12" s="78">
        <v>3.8</v>
      </c>
      <c r="F12" s="78">
        <v>0.3</v>
      </c>
      <c r="G12" s="78">
        <v>20.7</v>
      </c>
      <c r="H12" s="78">
        <v>117</v>
      </c>
      <c r="I12" s="49"/>
      <c r="J12" s="5"/>
      <c r="K12" s="22" t="s">
        <v>12</v>
      </c>
      <c r="L12" s="78">
        <v>50</v>
      </c>
      <c r="M12" s="24">
        <v>2.25</v>
      </c>
      <c r="N12" s="78">
        <v>3.8</v>
      </c>
      <c r="O12" s="78">
        <v>0.3</v>
      </c>
      <c r="P12" s="78">
        <v>20.7</v>
      </c>
      <c r="Q12" s="78">
        <v>117</v>
      </c>
    </row>
    <row r="13" spans="1:17" s="2" customFormat="1">
      <c r="A13" s="79"/>
      <c r="B13" s="22"/>
      <c r="C13" s="25"/>
      <c r="D13" s="24"/>
      <c r="E13" s="25"/>
      <c r="F13" s="25"/>
      <c r="G13" s="25"/>
      <c r="H13" s="25"/>
      <c r="I13" s="49"/>
      <c r="J13" s="5"/>
      <c r="K13" s="22"/>
      <c r="L13" s="78"/>
      <c r="M13" s="24"/>
      <c r="N13" s="78"/>
      <c r="O13" s="78"/>
      <c r="P13" s="78"/>
      <c r="Q13" s="78"/>
    </row>
    <row r="14" spans="1:17" s="48" customFormat="1">
      <c r="A14" s="79"/>
      <c r="B14" s="27" t="s">
        <v>13</v>
      </c>
      <c r="C14" s="28">
        <f t="shared" ref="C14:H14" si="0">SUM(C6:C12)</f>
        <v>825</v>
      </c>
      <c r="D14" s="29">
        <f t="shared" si="0"/>
        <v>70</v>
      </c>
      <c r="E14" s="28">
        <f t="shared" si="0"/>
        <v>35.169999999999995</v>
      </c>
      <c r="F14" s="28">
        <f t="shared" si="0"/>
        <v>33.899999999999991</v>
      </c>
      <c r="G14" s="28">
        <f t="shared" si="0"/>
        <v>130.86999999999998</v>
      </c>
      <c r="H14" s="28">
        <f t="shared" si="0"/>
        <v>1075.58</v>
      </c>
      <c r="I14" s="47"/>
      <c r="J14" s="31"/>
      <c r="K14" s="31" t="s">
        <v>13</v>
      </c>
      <c r="L14" s="28">
        <v>860</v>
      </c>
      <c r="M14" s="29">
        <f>SUM(M6:M13)</f>
        <v>70</v>
      </c>
      <c r="N14" s="28">
        <f>SUM(N6:N13)</f>
        <v>37.089999999999996</v>
      </c>
      <c r="O14" s="28">
        <f>SUM(O6:O13)</f>
        <v>36.539999999999992</v>
      </c>
      <c r="P14" s="28">
        <f>SUM(P6:P13)</f>
        <v>140.26</v>
      </c>
      <c r="Q14" s="28">
        <f>SUM(Q6:Q13)</f>
        <v>1047.1199999999999</v>
      </c>
    </row>
    <row r="15" spans="1:17" s="48" customFormat="1">
      <c r="A15" s="33"/>
      <c r="B15" s="111" t="s">
        <v>14</v>
      </c>
      <c r="C15" s="111"/>
      <c r="D15" s="111"/>
      <c r="E15" s="111"/>
      <c r="F15" s="111"/>
      <c r="G15" s="111"/>
      <c r="H15" s="111"/>
      <c r="I15" s="47"/>
      <c r="J15" s="31"/>
      <c r="K15" s="111" t="s">
        <v>15</v>
      </c>
      <c r="L15" s="111"/>
      <c r="M15" s="111"/>
      <c r="N15" s="111"/>
      <c r="O15" s="111"/>
      <c r="P15" s="111"/>
      <c r="Q15" s="111"/>
    </row>
    <row r="16" spans="1:17" s="2" customFormat="1" ht="22.5" customHeight="1">
      <c r="A16" s="98" t="s">
        <v>33</v>
      </c>
      <c r="B16" s="112" t="s">
        <v>3</v>
      </c>
      <c r="C16" s="112" t="s">
        <v>4</v>
      </c>
      <c r="D16" s="96" t="s">
        <v>26</v>
      </c>
      <c r="E16" s="116" t="s">
        <v>5</v>
      </c>
      <c r="F16" s="117"/>
      <c r="G16" s="118"/>
      <c r="H16" s="112" t="s">
        <v>6</v>
      </c>
      <c r="I16" s="49"/>
      <c r="J16" s="108" t="s">
        <v>33</v>
      </c>
      <c r="K16" s="109" t="s">
        <v>3</v>
      </c>
      <c r="L16" s="109" t="s">
        <v>4</v>
      </c>
      <c r="M16" s="110" t="s">
        <v>26</v>
      </c>
      <c r="N16" s="115" t="s">
        <v>5</v>
      </c>
      <c r="O16" s="115"/>
      <c r="P16" s="115"/>
      <c r="Q16" s="109" t="s">
        <v>6</v>
      </c>
    </row>
    <row r="17" spans="1:17" s="2" customFormat="1" ht="43.5" customHeight="1">
      <c r="A17" s="107"/>
      <c r="B17" s="113"/>
      <c r="C17" s="114"/>
      <c r="D17" s="97"/>
      <c r="E17" s="5" t="s">
        <v>7</v>
      </c>
      <c r="F17" s="5" t="s">
        <v>8</v>
      </c>
      <c r="G17" s="79" t="s">
        <v>9</v>
      </c>
      <c r="H17" s="114"/>
      <c r="I17" s="49"/>
      <c r="J17" s="108"/>
      <c r="K17" s="109"/>
      <c r="L17" s="109"/>
      <c r="M17" s="110"/>
      <c r="N17" s="5" t="s">
        <v>7</v>
      </c>
      <c r="O17" s="5" t="s">
        <v>8</v>
      </c>
      <c r="P17" s="79" t="s">
        <v>9</v>
      </c>
      <c r="Q17" s="109"/>
    </row>
    <row r="18" spans="1:17" s="2" customFormat="1">
      <c r="A18" s="99"/>
      <c r="B18" s="5"/>
      <c r="C18" s="5"/>
      <c r="D18" s="5"/>
      <c r="E18" s="5"/>
      <c r="F18" s="5"/>
      <c r="G18" s="5"/>
      <c r="H18" s="5"/>
      <c r="I18" s="49"/>
      <c r="J18" s="108"/>
      <c r="K18" s="5"/>
      <c r="L18" s="5"/>
      <c r="M18" s="5"/>
      <c r="N18" s="5"/>
      <c r="O18" s="5"/>
      <c r="P18" s="5"/>
      <c r="Q18" s="5"/>
    </row>
    <row r="19" spans="1:17" s="2" customFormat="1" ht="36" customHeight="1">
      <c r="A19" s="79">
        <v>110</v>
      </c>
      <c r="B19" s="11" t="s">
        <v>58</v>
      </c>
      <c r="C19" s="79">
        <v>250</v>
      </c>
      <c r="D19" s="79">
        <v>10.91</v>
      </c>
      <c r="E19" s="79">
        <v>9.75</v>
      </c>
      <c r="F19" s="79">
        <v>13.5</v>
      </c>
      <c r="G19" s="79">
        <v>13</v>
      </c>
      <c r="H19" s="79">
        <v>143.69999999999999</v>
      </c>
      <c r="I19" s="49"/>
      <c r="J19" s="79">
        <v>148</v>
      </c>
      <c r="K19" s="11" t="s">
        <v>63</v>
      </c>
      <c r="L19" s="25">
        <v>250</v>
      </c>
      <c r="M19" s="25">
        <v>10.66</v>
      </c>
      <c r="N19" s="25">
        <v>2.98</v>
      </c>
      <c r="O19" s="25">
        <v>4.47</v>
      </c>
      <c r="P19" s="25">
        <v>14.55</v>
      </c>
      <c r="Q19" s="25">
        <v>110.55</v>
      </c>
    </row>
    <row r="20" spans="1:17" s="2" customFormat="1" ht="33.75" customHeight="1">
      <c r="A20" s="79">
        <v>374</v>
      </c>
      <c r="B20" s="11" t="s">
        <v>46</v>
      </c>
      <c r="C20" s="79" t="s">
        <v>82</v>
      </c>
      <c r="D20" s="18">
        <v>26.86</v>
      </c>
      <c r="E20" s="79">
        <v>16.559999999999999</v>
      </c>
      <c r="F20" s="79">
        <v>9.1999999999999993</v>
      </c>
      <c r="G20" s="79">
        <v>10</v>
      </c>
      <c r="H20" s="79">
        <v>236.25</v>
      </c>
      <c r="I20" s="49"/>
      <c r="J20" s="36">
        <v>498</v>
      </c>
      <c r="K20" s="11" t="s">
        <v>49</v>
      </c>
      <c r="L20" s="25">
        <v>100</v>
      </c>
      <c r="M20" s="26">
        <v>33.119999999999997</v>
      </c>
      <c r="N20" s="25">
        <v>11.74</v>
      </c>
      <c r="O20" s="25">
        <v>10.54</v>
      </c>
      <c r="P20" s="25">
        <v>16.8</v>
      </c>
      <c r="Q20" s="25">
        <v>160.19999999999999</v>
      </c>
    </row>
    <row r="21" spans="1:17" s="2" customFormat="1" ht="22.5" customHeight="1">
      <c r="A21" s="36">
        <v>520</v>
      </c>
      <c r="B21" s="11" t="s">
        <v>31</v>
      </c>
      <c r="C21" s="78">
        <v>150</v>
      </c>
      <c r="D21" s="17">
        <v>14.9</v>
      </c>
      <c r="E21" s="78">
        <v>3.15</v>
      </c>
      <c r="F21" s="78">
        <v>5.75</v>
      </c>
      <c r="G21" s="78">
        <v>31.9</v>
      </c>
      <c r="H21" s="78">
        <v>163.5</v>
      </c>
      <c r="I21" s="49"/>
      <c r="J21" s="79">
        <v>511</v>
      </c>
      <c r="K21" s="22" t="s">
        <v>65</v>
      </c>
      <c r="L21" s="23">
        <v>150</v>
      </c>
      <c r="M21" s="24">
        <v>7.86</v>
      </c>
      <c r="N21" s="23">
        <v>3.82</v>
      </c>
      <c r="O21" s="23">
        <v>5.85</v>
      </c>
      <c r="P21" s="23">
        <v>21.8</v>
      </c>
      <c r="Q21" s="23">
        <v>224.54</v>
      </c>
    </row>
    <row r="22" spans="1:17" s="2" customFormat="1" ht="31.5">
      <c r="A22" s="79"/>
      <c r="B22" s="11" t="s">
        <v>28</v>
      </c>
      <c r="C22" s="23">
        <v>50</v>
      </c>
      <c r="D22" s="24">
        <v>11.97</v>
      </c>
      <c r="E22" s="23">
        <v>1.6</v>
      </c>
      <c r="F22" s="23">
        <v>0.1</v>
      </c>
      <c r="G22" s="23">
        <v>3.3</v>
      </c>
      <c r="H22" s="23">
        <v>20</v>
      </c>
      <c r="I22" s="49"/>
      <c r="J22" s="79"/>
      <c r="K22" s="11" t="s">
        <v>38</v>
      </c>
      <c r="L22" s="25">
        <v>50</v>
      </c>
      <c r="M22" s="26">
        <v>10</v>
      </c>
      <c r="N22" s="25">
        <v>0.6</v>
      </c>
      <c r="O22" s="25">
        <v>0</v>
      </c>
      <c r="P22" s="25">
        <v>1.3</v>
      </c>
      <c r="Q22" s="25">
        <v>9.8000000000000007</v>
      </c>
    </row>
    <row r="23" spans="1:17" s="2" customFormat="1">
      <c r="A23" s="79">
        <v>639</v>
      </c>
      <c r="B23" s="22" t="s">
        <v>54</v>
      </c>
      <c r="C23" s="79">
        <v>200</v>
      </c>
      <c r="D23" s="79">
        <v>1.87</v>
      </c>
      <c r="E23" s="79">
        <v>0.32</v>
      </c>
      <c r="F23" s="79">
        <v>0</v>
      </c>
      <c r="G23" s="79">
        <v>32.86</v>
      </c>
      <c r="H23" s="79">
        <v>132.6</v>
      </c>
      <c r="I23" s="49"/>
      <c r="J23" s="36">
        <v>701</v>
      </c>
      <c r="K23" s="11" t="s">
        <v>69</v>
      </c>
      <c r="L23" s="25">
        <v>200</v>
      </c>
      <c r="M23" s="26">
        <v>4.87</v>
      </c>
      <c r="N23" s="25">
        <v>0.16</v>
      </c>
      <c r="O23" s="25">
        <v>0.16</v>
      </c>
      <c r="P23" s="25">
        <v>18.36</v>
      </c>
      <c r="Q23" s="25">
        <v>116.91</v>
      </c>
    </row>
    <row r="24" spans="1:17" s="2" customFormat="1">
      <c r="A24" s="79"/>
      <c r="B24" s="22" t="s">
        <v>12</v>
      </c>
      <c r="C24" s="78">
        <v>50</v>
      </c>
      <c r="D24" s="24">
        <v>2.25</v>
      </c>
      <c r="E24" s="78">
        <v>3.8</v>
      </c>
      <c r="F24" s="78">
        <v>0.3</v>
      </c>
      <c r="G24" s="78">
        <v>20.7</v>
      </c>
      <c r="H24" s="78">
        <v>117</v>
      </c>
      <c r="I24" s="49"/>
      <c r="J24" s="79"/>
      <c r="K24" s="22" t="s">
        <v>57</v>
      </c>
      <c r="L24" s="23">
        <v>25</v>
      </c>
      <c r="M24" s="23">
        <v>1.24</v>
      </c>
      <c r="N24" s="23">
        <v>1.9</v>
      </c>
      <c r="O24" s="23">
        <v>0.15</v>
      </c>
      <c r="P24" s="23">
        <v>10.35</v>
      </c>
      <c r="Q24" s="25">
        <v>58.5</v>
      </c>
    </row>
    <row r="25" spans="1:17" s="2" customFormat="1">
      <c r="A25" s="79"/>
      <c r="B25" s="22" t="s">
        <v>57</v>
      </c>
      <c r="C25" s="23">
        <v>25</v>
      </c>
      <c r="D25" s="23">
        <v>1.24</v>
      </c>
      <c r="E25" s="23">
        <v>1.9</v>
      </c>
      <c r="F25" s="23">
        <v>0.15</v>
      </c>
      <c r="G25" s="23">
        <v>10.35</v>
      </c>
      <c r="H25" s="25">
        <v>58.5</v>
      </c>
      <c r="I25" s="49"/>
      <c r="J25" s="79"/>
      <c r="K25" s="22" t="s">
        <v>12</v>
      </c>
      <c r="L25" s="23">
        <v>50</v>
      </c>
      <c r="M25" s="24">
        <v>2.25</v>
      </c>
      <c r="N25" s="23">
        <v>3.8</v>
      </c>
      <c r="O25" s="23">
        <v>0.3</v>
      </c>
      <c r="P25" s="23">
        <v>20.7</v>
      </c>
      <c r="Q25" s="23">
        <v>117</v>
      </c>
    </row>
    <row r="26" spans="1:17" s="2" customFormat="1">
      <c r="A26" s="5"/>
      <c r="B26" s="5"/>
      <c r="C26" s="25"/>
      <c r="D26" s="25"/>
      <c r="E26" s="25"/>
      <c r="F26" s="25"/>
      <c r="G26" s="25"/>
      <c r="H26" s="25"/>
      <c r="I26" s="49"/>
      <c r="J26" s="5"/>
      <c r="K26" s="22"/>
      <c r="L26" s="25"/>
      <c r="M26" s="25"/>
      <c r="N26" s="25"/>
      <c r="O26" s="25"/>
      <c r="P26" s="25"/>
      <c r="Q26" s="25"/>
    </row>
    <row r="27" spans="1:17" s="48" customFormat="1">
      <c r="A27" s="31"/>
      <c r="B27" s="31" t="s">
        <v>13</v>
      </c>
      <c r="C27" s="85">
        <f>SUM(C20:C26)+100</f>
        <v>575</v>
      </c>
      <c r="D27" s="29">
        <f>SUM(D19:D26)</f>
        <v>70</v>
      </c>
      <c r="E27" s="29">
        <f t="shared" ref="E27:H27" si="1">SUM(E19:E26)</f>
        <v>37.08</v>
      </c>
      <c r="F27" s="29">
        <f t="shared" si="1"/>
        <v>29</v>
      </c>
      <c r="G27" s="29">
        <f t="shared" si="1"/>
        <v>122.11</v>
      </c>
      <c r="H27" s="29">
        <f t="shared" si="1"/>
        <v>871.55000000000007</v>
      </c>
      <c r="I27" s="82"/>
      <c r="J27" s="83"/>
      <c r="K27" s="84" t="s">
        <v>13</v>
      </c>
      <c r="L27" s="85">
        <f>SUM(L19:L25)</f>
        <v>825</v>
      </c>
      <c r="M27" s="29">
        <f>SUM(M19:M26)</f>
        <v>70</v>
      </c>
      <c r="N27" s="29">
        <f t="shared" ref="N27:Q27" si="2">SUM(N19:N26)</f>
        <v>25</v>
      </c>
      <c r="O27" s="29">
        <f t="shared" si="2"/>
        <v>21.47</v>
      </c>
      <c r="P27" s="29">
        <f t="shared" si="2"/>
        <v>103.86</v>
      </c>
      <c r="Q27" s="29">
        <f t="shared" si="2"/>
        <v>797.5</v>
      </c>
    </row>
    <row r="28" spans="1:17" s="48" customFormat="1">
      <c r="A28" s="33"/>
      <c r="B28" s="111" t="s">
        <v>18</v>
      </c>
      <c r="C28" s="111"/>
      <c r="D28" s="111"/>
      <c r="E28" s="111"/>
      <c r="F28" s="111"/>
      <c r="G28" s="111"/>
      <c r="H28" s="111"/>
      <c r="I28" s="47"/>
      <c r="J28" s="31"/>
      <c r="K28" s="111" t="s">
        <v>19</v>
      </c>
      <c r="L28" s="111"/>
      <c r="M28" s="111"/>
      <c r="N28" s="111"/>
      <c r="O28" s="111"/>
      <c r="P28" s="111"/>
      <c r="Q28" s="111"/>
    </row>
    <row r="29" spans="1:17" s="2" customFormat="1" ht="25.5" customHeight="1">
      <c r="A29" s="108" t="s">
        <v>33</v>
      </c>
      <c r="B29" s="109" t="s">
        <v>3</v>
      </c>
      <c r="C29" s="109" t="s">
        <v>4</v>
      </c>
      <c r="D29" s="110" t="s">
        <v>26</v>
      </c>
      <c r="E29" s="115" t="s">
        <v>5</v>
      </c>
      <c r="F29" s="115"/>
      <c r="G29" s="115"/>
      <c r="H29" s="109" t="s">
        <v>6</v>
      </c>
      <c r="I29" s="49"/>
      <c r="J29" s="108" t="s">
        <v>33</v>
      </c>
      <c r="K29" s="109" t="s">
        <v>3</v>
      </c>
      <c r="L29" s="109" t="s">
        <v>4</v>
      </c>
      <c r="M29" s="110" t="s">
        <v>26</v>
      </c>
      <c r="N29" s="115" t="s">
        <v>5</v>
      </c>
      <c r="O29" s="115"/>
      <c r="P29" s="115"/>
      <c r="Q29" s="109" t="s">
        <v>6</v>
      </c>
    </row>
    <row r="30" spans="1:17" s="2" customFormat="1" ht="38.25" customHeight="1">
      <c r="A30" s="108"/>
      <c r="B30" s="109"/>
      <c r="C30" s="109"/>
      <c r="D30" s="110"/>
      <c r="E30" s="5" t="s">
        <v>7</v>
      </c>
      <c r="F30" s="5" t="s">
        <v>8</v>
      </c>
      <c r="G30" s="79" t="s">
        <v>9</v>
      </c>
      <c r="H30" s="109"/>
      <c r="I30" s="49"/>
      <c r="J30" s="108"/>
      <c r="K30" s="109"/>
      <c r="L30" s="109"/>
      <c r="M30" s="110"/>
      <c r="N30" s="5" t="s">
        <v>7</v>
      </c>
      <c r="O30" s="5" t="s">
        <v>8</v>
      </c>
      <c r="P30" s="79" t="s">
        <v>9</v>
      </c>
      <c r="Q30" s="109"/>
    </row>
    <row r="31" spans="1:17" s="2" customFormat="1">
      <c r="A31" s="108"/>
      <c r="B31" s="5"/>
      <c r="C31" s="5"/>
      <c r="D31" s="5"/>
      <c r="E31" s="5"/>
      <c r="F31" s="5"/>
      <c r="G31" s="5"/>
      <c r="H31" s="5"/>
      <c r="I31" s="49"/>
      <c r="J31" s="108"/>
      <c r="K31" s="5"/>
      <c r="L31" s="5"/>
      <c r="M31" s="5"/>
      <c r="N31" s="5"/>
      <c r="O31" s="5"/>
      <c r="P31" s="5"/>
      <c r="Q31" s="5"/>
    </row>
    <row r="32" spans="1:17" s="2" customFormat="1" ht="30.75" customHeight="1">
      <c r="A32" s="79">
        <v>132</v>
      </c>
      <c r="B32" s="11" t="s">
        <v>66</v>
      </c>
      <c r="C32" s="79" t="s">
        <v>83</v>
      </c>
      <c r="D32" s="79">
        <v>11.9</v>
      </c>
      <c r="E32" s="79">
        <v>3.51</v>
      </c>
      <c r="F32" s="79">
        <v>5.81</v>
      </c>
      <c r="G32" s="79">
        <v>17.059999999999999</v>
      </c>
      <c r="H32" s="79">
        <v>160.87</v>
      </c>
      <c r="I32" s="49"/>
      <c r="J32" s="79">
        <v>138</v>
      </c>
      <c r="K32" s="22" t="s">
        <v>51</v>
      </c>
      <c r="L32" s="79">
        <v>250</v>
      </c>
      <c r="M32" s="79">
        <v>10.16</v>
      </c>
      <c r="N32" s="79">
        <v>8.84</v>
      </c>
      <c r="O32" s="79">
        <v>7.6</v>
      </c>
      <c r="P32" s="79">
        <v>21.53</v>
      </c>
      <c r="Q32" s="79">
        <v>190.2</v>
      </c>
    </row>
    <row r="33" spans="1:17" s="2" customFormat="1" ht="32.25" customHeight="1">
      <c r="A33" s="36">
        <v>488</v>
      </c>
      <c r="B33" s="11" t="s">
        <v>77</v>
      </c>
      <c r="C33" s="79" t="s">
        <v>84</v>
      </c>
      <c r="D33" s="18">
        <v>34.74</v>
      </c>
      <c r="E33" s="79">
        <v>5.65</v>
      </c>
      <c r="F33" s="79">
        <v>5.41</v>
      </c>
      <c r="G33" s="79">
        <v>8.75</v>
      </c>
      <c r="H33" s="79">
        <v>106.1</v>
      </c>
      <c r="I33" s="49"/>
      <c r="J33" s="79">
        <v>436</v>
      </c>
      <c r="K33" s="11" t="s">
        <v>61</v>
      </c>
      <c r="L33" s="25">
        <v>250</v>
      </c>
      <c r="M33" s="25">
        <v>40.93</v>
      </c>
      <c r="N33" s="22">
        <v>21.108000000000001</v>
      </c>
      <c r="O33" s="22">
        <v>24.483000000000001</v>
      </c>
      <c r="P33" s="22">
        <v>48.1</v>
      </c>
      <c r="Q33" s="22">
        <v>480.05</v>
      </c>
    </row>
    <row r="34" spans="1:17" s="2" customFormat="1" ht="20.25" customHeight="1">
      <c r="A34" s="36">
        <v>508</v>
      </c>
      <c r="B34" s="11" t="s">
        <v>37</v>
      </c>
      <c r="C34" s="78">
        <v>150</v>
      </c>
      <c r="D34" s="17">
        <v>9.34</v>
      </c>
      <c r="E34" s="78">
        <v>4.5</v>
      </c>
      <c r="F34" s="78">
        <v>5.0999999999999996</v>
      </c>
      <c r="G34" s="78">
        <v>42.1</v>
      </c>
      <c r="H34" s="78">
        <v>151</v>
      </c>
      <c r="I34" s="49"/>
      <c r="J34" s="79">
        <v>45</v>
      </c>
      <c r="K34" s="11" t="s">
        <v>32</v>
      </c>
      <c r="L34" s="78">
        <v>40</v>
      </c>
      <c r="M34" s="17">
        <v>5.05</v>
      </c>
      <c r="N34" s="18">
        <v>0.78</v>
      </c>
      <c r="O34" s="79">
        <v>1.84</v>
      </c>
      <c r="P34" s="79">
        <v>3</v>
      </c>
      <c r="Q34" s="79">
        <v>33</v>
      </c>
    </row>
    <row r="35" spans="1:17" s="2" customFormat="1" ht="18.75" customHeight="1">
      <c r="A35" s="79"/>
      <c r="B35" s="11" t="s">
        <v>70</v>
      </c>
      <c r="C35" s="79">
        <v>50</v>
      </c>
      <c r="D35" s="79">
        <v>3.62</v>
      </c>
      <c r="E35" s="79">
        <v>0.75</v>
      </c>
      <c r="F35" s="79">
        <v>0</v>
      </c>
      <c r="G35" s="79">
        <v>1.63</v>
      </c>
      <c r="H35" s="79">
        <v>12.25</v>
      </c>
      <c r="I35" s="49"/>
      <c r="J35" s="79">
        <v>639</v>
      </c>
      <c r="K35" s="22" t="s">
        <v>54</v>
      </c>
      <c r="L35" s="25">
        <v>200</v>
      </c>
      <c r="M35" s="25">
        <v>1.87</v>
      </c>
      <c r="N35" s="25">
        <v>0.32</v>
      </c>
      <c r="O35" s="25">
        <v>0</v>
      </c>
      <c r="P35" s="25">
        <v>32.86</v>
      </c>
      <c r="Q35" s="25">
        <v>132.6</v>
      </c>
    </row>
    <row r="36" spans="1:17" s="2" customFormat="1" ht="18.75" customHeight="1">
      <c r="A36" s="36">
        <v>631</v>
      </c>
      <c r="B36" s="11" t="s">
        <v>79</v>
      </c>
      <c r="C36" s="25">
        <v>200</v>
      </c>
      <c r="D36" s="26">
        <v>6.91</v>
      </c>
      <c r="E36" s="25">
        <v>0.16</v>
      </c>
      <c r="F36" s="25">
        <v>0.16</v>
      </c>
      <c r="G36" s="25">
        <v>18.36</v>
      </c>
      <c r="H36" s="25">
        <v>116.91</v>
      </c>
      <c r="I36" s="49"/>
      <c r="J36" s="5"/>
      <c r="K36" s="22" t="s">
        <v>12</v>
      </c>
      <c r="L36" s="23">
        <v>50</v>
      </c>
      <c r="M36" s="24">
        <v>2.25</v>
      </c>
      <c r="N36" s="23">
        <v>3.8</v>
      </c>
      <c r="O36" s="23">
        <v>0.3</v>
      </c>
      <c r="P36" s="23">
        <v>20.7</v>
      </c>
      <c r="Q36" s="23">
        <v>117</v>
      </c>
    </row>
    <row r="37" spans="1:17" s="2" customFormat="1" ht="19.5" customHeight="1">
      <c r="A37" s="36"/>
      <c r="B37" s="22" t="s">
        <v>12</v>
      </c>
      <c r="C37" s="23">
        <v>50</v>
      </c>
      <c r="D37" s="24">
        <v>2.25</v>
      </c>
      <c r="E37" s="23">
        <v>3.8</v>
      </c>
      <c r="F37" s="23">
        <v>0.3</v>
      </c>
      <c r="G37" s="23">
        <v>20.7</v>
      </c>
      <c r="H37" s="23">
        <v>117</v>
      </c>
      <c r="I37" s="49"/>
      <c r="J37" s="5"/>
      <c r="K37" s="11"/>
      <c r="L37" s="25"/>
      <c r="M37" s="25"/>
      <c r="N37" s="25"/>
      <c r="O37" s="25"/>
      <c r="P37" s="25"/>
      <c r="Q37" s="25"/>
    </row>
    <row r="38" spans="1:17" s="2" customFormat="1">
      <c r="A38" s="79"/>
      <c r="B38" s="22" t="s">
        <v>57</v>
      </c>
      <c r="C38" s="78">
        <v>25</v>
      </c>
      <c r="D38" s="78">
        <v>1.24</v>
      </c>
      <c r="E38" s="78">
        <v>1.9</v>
      </c>
      <c r="F38" s="78">
        <v>0.15</v>
      </c>
      <c r="G38" s="78">
        <v>10.35</v>
      </c>
      <c r="H38" s="79">
        <v>58.5</v>
      </c>
      <c r="I38" s="49"/>
      <c r="J38" s="5"/>
      <c r="K38" s="22"/>
      <c r="L38" s="25"/>
      <c r="M38" s="25"/>
      <c r="N38" s="25"/>
      <c r="O38" s="25"/>
      <c r="P38" s="25"/>
      <c r="Q38" s="25"/>
    </row>
    <row r="39" spans="1:17" s="48" customFormat="1">
      <c r="A39" s="33"/>
      <c r="B39" s="27" t="s">
        <v>13</v>
      </c>
      <c r="C39" s="28">
        <f>SUM(C31:C38)+150</f>
        <v>625</v>
      </c>
      <c r="D39" s="29">
        <f>SUM(D31:D38)</f>
        <v>70</v>
      </c>
      <c r="E39" s="29">
        <f>SUM(E31:E38)</f>
        <v>20.27</v>
      </c>
      <c r="F39" s="28">
        <f>SUM(F31:F38)</f>
        <v>16.93</v>
      </c>
      <c r="G39" s="28">
        <f>SUM(G31:G38)</f>
        <v>118.94999999999999</v>
      </c>
      <c r="H39" s="28">
        <f>SUM(H31:H38)</f>
        <v>722.63</v>
      </c>
      <c r="I39" s="47"/>
      <c r="J39" s="31"/>
      <c r="K39" s="27" t="s">
        <v>13</v>
      </c>
      <c r="L39" s="28">
        <f>SUM(L32:L38)</f>
        <v>790</v>
      </c>
      <c r="M39" s="28">
        <f t="shared" ref="M39:Q39" si="3">SUM(M32:M38)</f>
        <v>60.26</v>
      </c>
      <c r="N39" s="28">
        <f t="shared" si="3"/>
        <v>34.847999999999999</v>
      </c>
      <c r="O39" s="28">
        <f t="shared" si="3"/>
        <v>34.222999999999999</v>
      </c>
      <c r="P39" s="28">
        <f t="shared" si="3"/>
        <v>126.19</v>
      </c>
      <c r="Q39" s="28">
        <f t="shared" si="3"/>
        <v>952.85</v>
      </c>
    </row>
    <row r="40" spans="1:17" s="2" customFormat="1">
      <c r="A40" s="79"/>
      <c r="B40" s="22"/>
      <c r="C40" s="22"/>
      <c r="D40" s="22"/>
      <c r="E40" s="22"/>
      <c r="F40" s="22"/>
      <c r="G40" s="22"/>
      <c r="H40" s="22"/>
      <c r="I40" s="49"/>
      <c r="J40" s="5"/>
      <c r="K40" s="22"/>
      <c r="L40" s="22"/>
      <c r="M40" s="22"/>
      <c r="N40" s="22"/>
      <c r="O40" s="22"/>
      <c r="P40" s="22"/>
      <c r="Q40" s="22"/>
    </row>
    <row r="41" spans="1:17" s="48" customFormat="1">
      <c r="A41" s="33"/>
      <c r="B41" s="111" t="s">
        <v>20</v>
      </c>
      <c r="C41" s="111"/>
      <c r="D41" s="111"/>
      <c r="E41" s="111"/>
      <c r="F41" s="111"/>
      <c r="G41" s="111"/>
      <c r="H41" s="111"/>
      <c r="I41" s="47"/>
      <c r="J41" s="31"/>
      <c r="K41" s="111" t="s">
        <v>21</v>
      </c>
      <c r="L41" s="111"/>
      <c r="M41" s="111"/>
      <c r="N41" s="111"/>
      <c r="O41" s="111"/>
      <c r="P41" s="111"/>
      <c r="Q41" s="111"/>
    </row>
    <row r="42" spans="1:17" s="2" customFormat="1">
      <c r="A42" s="108" t="s">
        <v>33</v>
      </c>
      <c r="B42" s="109" t="s">
        <v>3</v>
      </c>
      <c r="C42" s="109" t="s">
        <v>4</v>
      </c>
      <c r="D42" s="110" t="s">
        <v>26</v>
      </c>
      <c r="E42" s="115" t="s">
        <v>5</v>
      </c>
      <c r="F42" s="115"/>
      <c r="G42" s="115"/>
      <c r="H42" s="109" t="s">
        <v>6</v>
      </c>
      <c r="I42" s="49"/>
      <c r="J42" s="108" t="s">
        <v>33</v>
      </c>
      <c r="K42" s="109" t="s">
        <v>3</v>
      </c>
      <c r="L42" s="109" t="s">
        <v>4</v>
      </c>
      <c r="M42" s="110" t="s">
        <v>26</v>
      </c>
      <c r="N42" s="115" t="s">
        <v>5</v>
      </c>
      <c r="O42" s="115"/>
      <c r="P42" s="115"/>
      <c r="Q42" s="109" t="s">
        <v>6</v>
      </c>
    </row>
    <row r="43" spans="1:17" s="2" customFormat="1" ht="48" customHeight="1">
      <c r="A43" s="108"/>
      <c r="B43" s="109"/>
      <c r="C43" s="109"/>
      <c r="D43" s="110"/>
      <c r="E43" s="5" t="s">
        <v>7</v>
      </c>
      <c r="F43" s="5" t="s">
        <v>8</v>
      </c>
      <c r="G43" s="79" t="s">
        <v>9</v>
      </c>
      <c r="H43" s="109"/>
      <c r="I43" s="49"/>
      <c r="J43" s="108"/>
      <c r="K43" s="109"/>
      <c r="L43" s="109"/>
      <c r="M43" s="110"/>
      <c r="N43" s="5" t="s">
        <v>7</v>
      </c>
      <c r="O43" s="5" t="s">
        <v>8</v>
      </c>
      <c r="P43" s="79" t="s">
        <v>9</v>
      </c>
      <c r="Q43" s="109"/>
    </row>
    <row r="44" spans="1:17" s="2" customFormat="1">
      <c r="A44" s="108"/>
      <c r="B44" s="5"/>
      <c r="C44" s="5"/>
      <c r="D44" s="5"/>
      <c r="E44" s="5"/>
      <c r="F44" s="5"/>
      <c r="G44" s="5"/>
      <c r="H44" s="5"/>
      <c r="I44" s="49"/>
      <c r="J44" s="108"/>
      <c r="K44" s="5"/>
      <c r="L44" s="5"/>
      <c r="M44" s="5"/>
      <c r="N44" s="5"/>
      <c r="O44" s="5"/>
      <c r="P44" s="5"/>
      <c r="Q44" s="5"/>
    </row>
    <row r="45" spans="1:17" s="2" customFormat="1" ht="31.5" customHeight="1">
      <c r="A45" s="79">
        <v>139</v>
      </c>
      <c r="B45" s="11" t="s">
        <v>52</v>
      </c>
      <c r="C45" s="25">
        <v>250</v>
      </c>
      <c r="D45" s="26">
        <v>10.66</v>
      </c>
      <c r="E45" s="25">
        <v>6.4</v>
      </c>
      <c r="F45" s="25">
        <v>4.8600000000000003</v>
      </c>
      <c r="G45" s="25">
        <v>22.57</v>
      </c>
      <c r="H45" s="25">
        <v>160.07</v>
      </c>
      <c r="I45" s="49"/>
      <c r="J45" s="79">
        <v>110</v>
      </c>
      <c r="K45" s="11" t="s">
        <v>58</v>
      </c>
      <c r="L45" s="79">
        <v>250</v>
      </c>
      <c r="M45" s="79">
        <v>10.91</v>
      </c>
      <c r="N45" s="79">
        <v>9.75</v>
      </c>
      <c r="O45" s="79">
        <v>13.5</v>
      </c>
      <c r="P45" s="79">
        <v>13</v>
      </c>
      <c r="Q45" s="79">
        <v>143.69999999999999</v>
      </c>
    </row>
    <row r="46" spans="1:17" s="2" customFormat="1">
      <c r="A46" s="79">
        <v>462</v>
      </c>
      <c r="B46" s="11" t="s">
        <v>71</v>
      </c>
      <c r="C46" s="79" t="s">
        <v>85</v>
      </c>
      <c r="D46" s="79">
        <v>34.04</v>
      </c>
      <c r="E46" s="79">
        <v>21.86</v>
      </c>
      <c r="F46" s="79">
        <v>24.46</v>
      </c>
      <c r="G46" s="79">
        <v>34.18</v>
      </c>
      <c r="H46" s="79">
        <v>397.2</v>
      </c>
      <c r="I46" s="49"/>
      <c r="J46" s="79">
        <v>439</v>
      </c>
      <c r="K46" s="22" t="s">
        <v>59</v>
      </c>
      <c r="L46" s="52" t="s">
        <v>84</v>
      </c>
      <c r="M46" s="52">
        <v>38.119999999999997</v>
      </c>
      <c r="N46" s="79">
        <v>13.25</v>
      </c>
      <c r="O46" s="79">
        <v>8.9700000000000006</v>
      </c>
      <c r="P46" s="79">
        <v>8.9600000000000009</v>
      </c>
      <c r="Q46" s="79">
        <v>196.1</v>
      </c>
    </row>
    <row r="47" spans="1:17" s="2" customFormat="1" ht="31.5">
      <c r="A47" s="79">
        <v>332</v>
      </c>
      <c r="B47" s="11" t="s">
        <v>43</v>
      </c>
      <c r="C47" s="79">
        <v>150</v>
      </c>
      <c r="D47" s="18">
        <v>7.7</v>
      </c>
      <c r="E47" s="79">
        <v>5.0999999999999996</v>
      </c>
      <c r="F47" s="79">
        <v>7.5</v>
      </c>
      <c r="G47" s="79">
        <v>34.200000000000003</v>
      </c>
      <c r="H47" s="79">
        <v>139</v>
      </c>
      <c r="I47" s="49"/>
      <c r="J47" s="79">
        <v>332</v>
      </c>
      <c r="K47" s="11" t="s">
        <v>43</v>
      </c>
      <c r="L47" s="79">
        <v>150</v>
      </c>
      <c r="M47" s="18">
        <v>7.7</v>
      </c>
      <c r="N47" s="79">
        <v>5.0999999999999996</v>
      </c>
      <c r="O47" s="79">
        <v>7.5</v>
      </c>
      <c r="P47" s="79">
        <v>34.200000000000003</v>
      </c>
      <c r="Q47" s="79">
        <v>139</v>
      </c>
    </row>
    <row r="48" spans="1:17" s="2" customFormat="1">
      <c r="A48" s="79">
        <v>78</v>
      </c>
      <c r="B48" s="11" t="s">
        <v>55</v>
      </c>
      <c r="C48" s="79">
        <v>100</v>
      </c>
      <c r="D48" s="18">
        <v>7.91</v>
      </c>
      <c r="E48" s="79">
        <v>3.06</v>
      </c>
      <c r="F48" s="79">
        <v>9.06</v>
      </c>
      <c r="G48" s="79">
        <v>15.6</v>
      </c>
      <c r="H48" s="79">
        <v>158.6</v>
      </c>
      <c r="I48" s="49"/>
      <c r="J48" s="79">
        <v>78</v>
      </c>
      <c r="K48" s="11" t="s">
        <v>55</v>
      </c>
      <c r="L48" s="79">
        <v>100</v>
      </c>
      <c r="M48" s="18">
        <v>7.91</v>
      </c>
      <c r="N48" s="79">
        <v>3.06</v>
      </c>
      <c r="O48" s="79">
        <v>9.06</v>
      </c>
      <c r="P48" s="79">
        <v>15.6</v>
      </c>
      <c r="Q48" s="79">
        <v>158.6</v>
      </c>
    </row>
    <row r="49" spans="1:17" s="2" customFormat="1">
      <c r="A49" s="79">
        <v>707</v>
      </c>
      <c r="B49" s="22" t="s">
        <v>56</v>
      </c>
      <c r="C49" s="79">
        <v>200</v>
      </c>
      <c r="D49" s="18">
        <v>6.2</v>
      </c>
      <c r="E49" s="79">
        <v>1</v>
      </c>
      <c r="F49" s="79">
        <v>0.2</v>
      </c>
      <c r="G49" s="79">
        <v>20.2</v>
      </c>
      <c r="H49" s="79">
        <v>92</v>
      </c>
      <c r="I49" s="49"/>
      <c r="J49" s="79">
        <v>639</v>
      </c>
      <c r="K49" s="22" t="s">
        <v>54</v>
      </c>
      <c r="L49" s="79">
        <v>200</v>
      </c>
      <c r="M49" s="79">
        <v>1.87</v>
      </c>
      <c r="N49" s="79">
        <v>0.32</v>
      </c>
      <c r="O49" s="79">
        <v>0</v>
      </c>
      <c r="P49" s="79">
        <v>32.86</v>
      </c>
      <c r="Q49" s="79">
        <v>132.6</v>
      </c>
    </row>
    <row r="50" spans="1:17" s="2" customFormat="1">
      <c r="A50" s="5"/>
      <c r="B50" s="22" t="s">
        <v>57</v>
      </c>
      <c r="C50" s="78">
        <v>25</v>
      </c>
      <c r="D50" s="78">
        <v>1.24</v>
      </c>
      <c r="E50" s="78">
        <v>1.9</v>
      </c>
      <c r="F50" s="78">
        <v>0.15</v>
      </c>
      <c r="G50" s="78">
        <v>10.35</v>
      </c>
      <c r="H50" s="79">
        <v>58.5</v>
      </c>
      <c r="I50" s="49"/>
      <c r="J50" s="79"/>
      <c r="K50" s="22" t="s">
        <v>57</v>
      </c>
      <c r="L50" s="78">
        <v>25</v>
      </c>
      <c r="M50" s="78">
        <v>1.24</v>
      </c>
      <c r="N50" s="78">
        <v>1.9</v>
      </c>
      <c r="O50" s="78">
        <v>0.15</v>
      </c>
      <c r="P50" s="78">
        <v>10.35</v>
      </c>
      <c r="Q50" s="79">
        <v>58.5</v>
      </c>
    </row>
    <row r="51" spans="1:17" s="2" customFormat="1">
      <c r="A51" s="5"/>
      <c r="B51" s="22" t="s">
        <v>12</v>
      </c>
      <c r="C51" s="78">
        <v>50</v>
      </c>
      <c r="D51" s="24">
        <v>2.25</v>
      </c>
      <c r="E51" s="78">
        <v>3.8</v>
      </c>
      <c r="F51" s="78">
        <v>0.3</v>
      </c>
      <c r="G51" s="78">
        <v>20.7</v>
      </c>
      <c r="H51" s="78">
        <v>117</v>
      </c>
      <c r="I51" s="49"/>
      <c r="J51" s="79"/>
      <c r="K51" s="22" t="s">
        <v>12</v>
      </c>
      <c r="L51" s="78">
        <v>50</v>
      </c>
      <c r="M51" s="24">
        <v>2.25</v>
      </c>
      <c r="N51" s="78">
        <v>3.8</v>
      </c>
      <c r="O51" s="78">
        <v>0.3</v>
      </c>
      <c r="P51" s="78">
        <v>20.7</v>
      </c>
      <c r="Q51" s="78">
        <v>117</v>
      </c>
    </row>
    <row r="52" spans="1:17" s="2" customFormat="1">
      <c r="A52" s="5"/>
      <c r="B52" s="22"/>
      <c r="C52" s="78"/>
      <c r="D52" s="24"/>
      <c r="E52" s="78"/>
      <c r="F52" s="78"/>
      <c r="G52" s="78"/>
      <c r="H52" s="78"/>
      <c r="I52" s="49"/>
      <c r="J52" s="79"/>
      <c r="K52" s="51"/>
      <c r="L52" s="5"/>
      <c r="M52" s="5"/>
      <c r="N52" s="5"/>
      <c r="O52" s="5"/>
      <c r="P52" s="5"/>
      <c r="Q52" s="5"/>
    </row>
    <row r="53" spans="1:17" s="2" customFormat="1">
      <c r="A53" s="31"/>
      <c r="B53" s="31" t="s">
        <v>13</v>
      </c>
      <c r="C53" s="28">
        <v>860</v>
      </c>
      <c r="D53" s="29">
        <f>SUM(D45:D52)</f>
        <v>70</v>
      </c>
      <c r="E53" s="28">
        <f>SUM(E45:E52)</f>
        <v>43.12</v>
      </c>
      <c r="F53" s="28">
        <f>SUM(F45:F52)</f>
        <v>46.53</v>
      </c>
      <c r="G53" s="28">
        <f>SUM(G45:G52)</f>
        <v>157.79999999999998</v>
      </c>
      <c r="H53" s="28">
        <f>SUM(H45:H52)</f>
        <v>1122.3699999999999</v>
      </c>
      <c r="I53" s="49"/>
      <c r="J53" s="33"/>
      <c r="K53" s="31" t="s">
        <v>13</v>
      </c>
      <c r="L53" s="28">
        <f>SUM(L45:L52)+80+50</f>
        <v>905</v>
      </c>
      <c r="M53" s="29">
        <f>SUM(M45:M52)</f>
        <v>70</v>
      </c>
      <c r="N53" s="28">
        <f>SUM(N45:N52)</f>
        <v>37.18</v>
      </c>
      <c r="O53" s="28">
        <f>SUM(O45:O52)</f>
        <v>39.479999999999997</v>
      </c>
      <c r="P53" s="28">
        <f>SUM(P45:P52)</f>
        <v>135.66999999999999</v>
      </c>
      <c r="Q53" s="28">
        <f>SUM(Q45:Q52)</f>
        <v>945.5</v>
      </c>
    </row>
    <row r="54" spans="1:17" s="48" customFormat="1">
      <c r="A54" s="33"/>
      <c r="B54" s="111" t="s">
        <v>24</v>
      </c>
      <c r="C54" s="111"/>
      <c r="D54" s="111"/>
      <c r="E54" s="111"/>
      <c r="F54" s="111"/>
      <c r="G54" s="111"/>
      <c r="H54" s="111"/>
      <c r="I54" s="47"/>
      <c r="J54" s="31"/>
      <c r="K54" s="111" t="s">
        <v>25</v>
      </c>
      <c r="L54" s="111"/>
      <c r="M54" s="111"/>
      <c r="N54" s="111"/>
      <c r="O54" s="111"/>
      <c r="P54" s="111"/>
      <c r="Q54" s="111"/>
    </row>
    <row r="55" spans="1:17" s="2" customFormat="1">
      <c r="A55" s="108" t="s">
        <v>33</v>
      </c>
      <c r="B55" s="109" t="s">
        <v>3</v>
      </c>
      <c r="C55" s="109" t="s">
        <v>4</v>
      </c>
      <c r="D55" s="110" t="s">
        <v>26</v>
      </c>
      <c r="E55" s="115" t="s">
        <v>5</v>
      </c>
      <c r="F55" s="115"/>
      <c r="G55" s="115"/>
      <c r="H55" s="109" t="s">
        <v>6</v>
      </c>
      <c r="I55" s="49"/>
      <c r="J55" s="108" t="s">
        <v>33</v>
      </c>
      <c r="K55" s="109" t="s">
        <v>3</v>
      </c>
      <c r="L55" s="109" t="s">
        <v>4</v>
      </c>
      <c r="M55" s="110" t="s">
        <v>26</v>
      </c>
      <c r="N55" s="115" t="s">
        <v>5</v>
      </c>
      <c r="O55" s="115"/>
      <c r="P55" s="115"/>
      <c r="Q55" s="109" t="s">
        <v>6</v>
      </c>
    </row>
    <row r="56" spans="1:17" s="2" customFormat="1" ht="49.5" customHeight="1">
      <c r="A56" s="108"/>
      <c r="B56" s="109"/>
      <c r="C56" s="109"/>
      <c r="D56" s="110"/>
      <c r="E56" s="5" t="s">
        <v>7</v>
      </c>
      <c r="F56" s="5" t="s">
        <v>8</v>
      </c>
      <c r="G56" s="79" t="s">
        <v>9</v>
      </c>
      <c r="H56" s="109"/>
      <c r="I56" s="49"/>
      <c r="J56" s="108"/>
      <c r="K56" s="109"/>
      <c r="L56" s="109"/>
      <c r="M56" s="110"/>
      <c r="N56" s="5" t="s">
        <v>7</v>
      </c>
      <c r="O56" s="5" t="s">
        <v>8</v>
      </c>
      <c r="P56" s="79" t="s">
        <v>9</v>
      </c>
      <c r="Q56" s="109"/>
    </row>
    <row r="57" spans="1:17" s="2" customFormat="1">
      <c r="A57" s="108"/>
      <c r="B57" s="5"/>
      <c r="C57" s="5"/>
      <c r="D57" s="5"/>
      <c r="E57" s="5"/>
      <c r="F57" s="5"/>
      <c r="G57" s="5"/>
      <c r="H57" s="5"/>
      <c r="I57" s="49"/>
      <c r="J57" s="108"/>
      <c r="K57" s="5"/>
      <c r="L57" s="5"/>
      <c r="M57" s="5"/>
      <c r="N57" s="5"/>
      <c r="O57" s="5"/>
      <c r="P57" s="5"/>
      <c r="Q57" s="5"/>
    </row>
    <row r="58" spans="1:17" s="2" customFormat="1" ht="31.5">
      <c r="A58" s="79">
        <v>140</v>
      </c>
      <c r="B58" s="11" t="s">
        <v>68</v>
      </c>
      <c r="C58" s="79">
        <v>250</v>
      </c>
      <c r="D58" s="79">
        <v>10.16</v>
      </c>
      <c r="E58" s="79">
        <v>2.97</v>
      </c>
      <c r="F58" s="79">
        <v>2.84</v>
      </c>
      <c r="G58" s="79">
        <v>16.25</v>
      </c>
      <c r="H58" s="79">
        <v>117.97</v>
      </c>
      <c r="I58" s="49"/>
      <c r="J58" s="18">
        <v>132</v>
      </c>
      <c r="K58" s="86" t="s">
        <v>66</v>
      </c>
      <c r="L58" s="18" t="s">
        <v>83</v>
      </c>
      <c r="M58" s="18">
        <v>11.9</v>
      </c>
      <c r="N58" s="18">
        <v>3.51</v>
      </c>
      <c r="O58" s="18">
        <v>5.81</v>
      </c>
      <c r="P58" s="18">
        <v>17.059999999999999</v>
      </c>
      <c r="Q58" s="18">
        <v>160.87</v>
      </c>
    </row>
    <row r="59" spans="1:17" s="2" customFormat="1" ht="21" customHeight="1">
      <c r="A59" s="36">
        <v>498</v>
      </c>
      <c r="B59" s="11" t="s">
        <v>80</v>
      </c>
      <c r="C59" s="79">
        <v>100</v>
      </c>
      <c r="D59" s="18">
        <v>33.119999999999997</v>
      </c>
      <c r="E59" s="79">
        <v>18.329999999999998</v>
      </c>
      <c r="F59" s="79">
        <v>22.74</v>
      </c>
      <c r="G59" s="79">
        <v>21.29</v>
      </c>
      <c r="H59" s="79">
        <v>373.07</v>
      </c>
      <c r="I59" s="49"/>
      <c r="J59" s="79">
        <v>451</v>
      </c>
      <c r="K59" s="22" t="s">
        <v>53</v>
      </c>
      <c r="L59" s="79">
        <v>100</v>
      </c>
      <c r="M59" s="79">
        <v>35.43</v>
      </c>
      <c r="N59" s="25">
        <v>18.329999999999998</v>
      </c>
      <c r="O59" s="25">
        <v>22.74</v>
      </c>
      <c r="P59" s="25">
        <v>21.29</v>
      </c>
      <c r="Q59" s="25">
        <v>373.07</v>
      </c>
    </row>
    <row r="60" spans="1:17" s="2" customFormat="1">
      <c r="A60" s="79">
        <v>203</v>
      </c>
      <c r="B60" s="11" t="s">
        <v>62</v>
      </c>
      <c r="C60" s="23">
        <v>150</v>
      </c>
      <c r="D60" s="23">
        <v>13.18</v>
      </c>
      <c r="E60" s="23">
        <v>3.5</v>
      </c>
      <c r="F60" s="23">
        <v>7.65</v>
      </c>
      <c r="G60" s="23">
        <v>23.85</v>
      </c>
      <c r="H60" s="25">
        <v>253.06</v>
      </c>
      <c r="I60" s="49"/>
      <c r="J60" s="36">
        <v>508</v>
      </c>
      <c r="K60" s="11" t="s">
        <v>37</v>
      </c>
      <c r="L60" s="78">
        <v>150</v>
      </c>
      <c r="M60" s="17">
        <v>9.34</v>
      </c>
      <c r="N60" s="78">
        <v>4.5</v>
      </c>
      <c r="O60" s="78">
        <v>5.0999999999999996</v>
      </c>
      <c r="P60" s="78">
        <v>42.1</v>
      </c>
      <c r="Q60" s="78">
        <v>151</v>
      </c>
    </row>
    <row r="61" spans="1:17" s="2" customFormat="1">
      <c r="A61" s="79">
        <v>45</v>
      </c>
      <c r="B61" s="11" t="s">
        <v>32</v>
      </c>
      <c r="C61" s="78">
        <v>50</v>
      </c>
      <c r="D61" s="17">
        <v>5.16</v>
      </c>
      <c r="E61" s="18">
        <v>1.3128</v>
      </c>
      <c r="F61" s="79">
        <v>3.0790000000000002</v>
      </c>
      <c r="G61" s="79">
        <v>5</v>
      </c>
      <c r="H61" s="79">
        <v>54.99</v>
      </c>
      <c r="I61" s="49"/>
      <c r="J61" s="5"/>
      <c r="K61" s="11" t="s">
        <v>70</v>
      </c>
      <c r="L61" s="79">
        <v>50</v>
      </c>
      <c r="M61" s="79">
        <v>3.62</v>
      </c>
      <c r="N61" s="79">
        <v>0.75</v>
      </c>
      <c r="O61" s="79">
        <v>0</v>
      </c>
      <c r="P61" s="79">
        <v>1.63</v>
      </c>
      <c r="Q61" s="79">
        <v>12.25</v>
      </c>
    </row>
    <row r="62" spans="1:17" s="2" customFormat="1">
      <c r="A62" s="36">
        <v>701</v>
      </c>
      <c r="B62" s="11" t="s">
        <v>69</v>
      </c>
      <c r="C62" s="25">
        <v>200</v>
      </c>
      <c r="D62" s="26">
        <v>4.87</v>
      </c>
      <c r="E62" s="25">
        <v>0.16</v>
      </c>
      <c r="F62" s="25">
        <v>0.16</v>
      </c>
      <c r="G62" s="25">
        <v>18.36</v>
      </c>
      <c r="H62" s="25">
        <v>116.91</v>
      </c>
      <c r="I62" s="49"/>
      <c r="J62" s="79">
        <v>707</v>
      </c>
      <c r="K62" s="22" t="s">
        <v>56</v>
      </c>
      <c r="L62" s="79">
        <v>200</v>
      </c>
      <c r="M62" s="18">
        <v>6.2</v>
      </c>
      <c r="N62" s="79">
        <v>1</v>
      </c>
      <c r="O62" s="79">
        <v>0.2</v>
      </c>
      <c r="P62" s="79">
        <v>20.2</v>
      </c>
      <c r="Q62" s="79">
        <v>92</v>
      </c>
    </row>
    <row r="63" spans="1:17" s="2" customFormat="1">
      <c r="A63" s="36"/>
      <c r="B63" s="22" t="s">
        <v>12</v>
      </c>
      <c r="C63" s="23">
        <v>50</v>
      </c>
      <c r="D63" s="24">
        <v>2.25</v>
      </c>
      <c r="E63" s="23">
        <v>3.8</v>
      </c>
      <c r="F63" s="23">
        <v>0.3</v>
      </c>
      <c r="G63" s="23">
        <v>20.7</v>
      </c>
      <c r="H63" s="23">
        <v>117</v>
      </c>
      <c r="I63" s="49"/>
      <c r="J63" s="5"/>
      <c r="K63" s="22" t="s">
        <v>57</v>
      </c>
      <c r="L63" s="23">
        <v>26</v>
      </c>
      <c r="M63" s="23">
        <v>1.26</v>
      </c>
      <c r="N63" s="23">
        <v>1.9</v>
      </c>
      <c r="O63" s="23">
        <v>0.15</v>
      </c>
      <c r="P63" s="23">
        <v>10.35</v>
      </c>
      <c r="Q63" s="25">
        <v>58.5</v>
      </c>
    </row>
    <row r="64" spans="1:17" s="2" customFormat="1">
      <c r="A64" s="79"/>
      <c r="B64" s="22" t="s">
        <v>57</v>
      </c>
      <c r="C64" s="23">
        <v>26</v>
      </c>
      <c r="D64" s="23">
        <v>1.26</v>
      </c>
      <c r="E64" s="23">
        <v>1.9</v>
      </c>
      <c r="F64" s="23">
        <v>0.15</v>
      </c>
      <c r="G64" s="23">
        <v>10.35</v>
      </c>
      <c r="H64" s="25">
        <v>58.5</v>
      </c>
      <c r="I64" s="49"/>
      <c r="J64" s="5"/>
      <c r="K64" s="22" t="s">
        <v>12</v>
      </c>
      <c r="L64" s="23">
        <v>50</v>
      </c>
      <c r="M64" s="24">
        <v>2.25</v>
      </c>
      <c r="N64" s="23">
        <v>3.8</v>
      </c>
      <c r="O64" s="23">
        <v>0.3</v>
      </c>
      <c r="P64" s="23">
        <v>20.7</v>
      </c>
      <c r="Q64" s="23">
        <v>117</v>
      </c>
    </row>
    <row r="65" spans="1:17" s="2" customFormat="1">
      <c r="A65" s="33"/>
      <c r="B65" s="27"/>
      <c r="C65" s="28"/>
      <c r="D65" s="28"/>
      <c r="E65" s="29"/>
      <c r="F65" s="28"/>
      <c r="G65" s="28"/>
      <c r="H65" s="28"/>
      <c r="I65" s="49"/>
      <c r="J65" s="5"/>
      <c r="K65" s="22"/>
      <c r="L65" s="25"/>
      <c r="M65" s="25"/>
      <c r="N65" s="25"/>
      <c r="O65" s="25"/>
      <c r="P65" s="25"/>
      <c r="Q65" s="25"/>
    </row>
    <row r="66" spans="1:17" s="48" customFormat="1">
      <c r="A66" s="33"/>
      <c r="B66" s="31" t="s">
        <v>13</v>
      </c>
      <c r="C66" s="28">
        <f>SUM(C58:C64)+200+10+50+50</f>
        <v>1136</v>
      </c>
      <c r="D66" s="29">
        <f>SUM(D58:D64)</f>
        <v>70.000000000000014</v>
      </c>
      <c r="E66" s="28">
        <f>SUM(E58:E64)</f>
        <v>31.972799999999996</v>
      </c>
      <c r="F66" s="28">
        <f>SUM(F58:F64)</f>
        <v>36.91899999999999</v>
      </c>
      <c r="G66" s="28">
        <f>SUM(G58:G64)</f>
        <v>115.8</v>
      </c>
      <c r="H66" s="28">
        <f>SUM(H58:H64)</f>
        <v>1091.5</v>
      </c>
      <c r="I66" s="47"/>
      <c r="J66" s="31"/>
      <c r="K66" s="27" t="s">
        <v>13</v>
      </c>
      <c r="L66" s="28">
        <f>SUM(L58:L64)+200+10</f>
        <v>786</v>
      </c>
      <c r="M66" s="29">
        <f>SUM(M58:M65)</f>
        <v>70</v>
      </c>
      <c r="N66" s="28">
        <f>SUM(N58:N64)</f>
        <v>33.789999999999992</v>
      </c>
      <c r="O66" s="28">
        <f>SUM(O58:O64)</f>
        <v>34.299999999999997</v>
      </c>
      <c r="P66" s="28">
        <f>SUM(P58:P64)</f>
        <v>133.32999999999998</v>
      </c>
      <c r="Q66" s="28">
        <f>SUM(Q58:Q64)</f>
        <v>964.69</v>
      </c>
    </row>
    <row r="67" spans="1:17" s="2" customFormat="1">
      <c r="A67" s="57"/>
      <c r="B67" s="53"/>
      <c r="C67" s="53"/>
      <c r="D67" s="53"/>
      <c r="E67" s="53"/>
      <c r="F67" s="53"/>
      <c r="G67" s="53"/>
      <c r="H67" s="53"/>
      <c r="I67" s="49"/>
      <c r="J67" s="49"/>
      <c r="K67" s="49"/>
      <c r="L67" s="49"/>
      <c r="M67" s="49"/>
      <c r="N67" s="49"/>
      <c r="O67" s="49"/>
      <c r="P67" s="49"/>
      <c r="Q67" s="49"/>
    </row>
    <row r="68" spans="1:17">
      <c r="E68" s="59">
        <f>E66+E53+E39+E27+E14</f>
        <v>167.61279999999996</v>
      </c>
      <c r="F68" s="59">
        <f>F66+F53+F39+F27+F14</f>
        <v>163.279</v>
      </c>
      <c r="G68" s="59">
        <f>G66+G53+G39+G27+G14</f>
        <v>645.53</v>
      </c>
      <c r="H68" s="59">
        <f>H66+H53+H39+H27+H14</f>
        <v>4883.63</v>
      </c>
      <c r="N68" s="53">
        <f>N66+N53+N39+N27+N14</f>
        <v>167.90799999999999</v>
      </c>
      <c r="O68" s="53">
        <f t="shared" ref="O68:Q68" si="4">O66+O53+O39+O27+O14</f>
        <v>166.01300000000001</v>
      </c>
      <c r="P68" s="53">
        <f t="shared" si="4"/>
        <v>639.30999999999995</v>
      </c>
      <c r="Q68" s="53">
        <f t="shared" si="4"/>
        <v>4707.66</v>
      </c>
    </row>
    <row r="69" spans="1:17">
      <c r="E69" s="59">
        <f>E68/5</f>
        <v>33.522559999999991</v>
      </c>
      <c r="F69" s="59">
        <f t="shared" ref="F69:H69" si="5">F68/5</f>
        <v>32.655799999999999</v>
      </c>
      <c r="G69" s="59">
        <f t="shared" si="5"/>
        <v>129.10599999999999</v>
      </c>
      <c r="H69" s="59">
        <f t="shared" si="5"/>
        <v>976.726</v>
      </c>
      <c r="N69" s="53">
        <f>N68/5</f>
        <v>33.581599999999995</v>
      </c>
      <c r="O69" s="53">
        <f t="shared" ref="O69:Q69" si="6">O68/5</f>
        <v>33.202600000000004</v>
      </c>
      <c r="P69" s="53">
        <f t="shared" si="6"/>
        <v>127.86199999999999</v>
      </c>
      <c r="Q69" s="53">
        <f t="shared" si="6"/>
        <v>941.53199999999993</v>
      </c>
    </row>
    <row r="70" spans="1:17">
      <c r="B70" s="53" t="s">
        <v>40</v>
      </c>
      <c r="E70" s="53">
        <v>1</v>
      </c>
      <c r="F70" s="53">
        <v>1</v>
      </c>
      <c r="G70" s="53">
        <v>4</v>
      </c>
      <c r="K70" s="53" t="s">
        <v>40</v>
      </c>
      <c r="N70" s="53">
        <v>1</v>
      </c>
      <c r="O70" s="53">
        <v>1</v>
      </c>
      <c r="P70" s="53">
        <v>4</v>
      </c>
    </row>
  </sheetData>
  <mergeCells count="71">
    <mergeCell ref="A1:B1"/>
    <mergeCell ref="A2:A4"/>
    <mergeCell ref="B2:H2"/>
    <mergeCell ref="J2:J4"/>
    <mergeCell ref="K2:Q2"/>
    <mergeCell ref="B3:B4"/>
    <mergeCell ref="C3:C4"/>
    <mergeCell ref="D3:D4"/>
    <mergeCell ref="E3:G3"/>
    <mergeCell ref="H3:H4"/>
    <mergeCell ref="K3:K4"/>
    <mergeCell ref="L3:L4"/>
    <mergeCell ref="M3:M4"/>
    <mergeCell ref="N3:P3"/>
    <mergeCell ref="Q3:Q4"/>
    <mergeCell ref="Q16:Q17"/>
    <mergeCell ref="A16:A18"/>
    <mergeCell ref="B16:B17"/>
    <mergeCell ref="C16:C17"/>
    <mergeCell ref="D16:D17"/>
    <mergeCell ref="E16:G16"/>
    <mergeCell ref="H16:H17"/>
    <mergeCell ref="J16:J18"/>
    <mergeCell ref="K16:K17"/>
    <mergeCell ref="L16:L17"/>
    <mergeCell ref="M16:M17"/>
    <mergeCell ref="N16:P16"/>
    <mergeCell ref="B15:H15"/>
    <mergeCell ref="K15:Q15"/>
    <mergeCell ref="B28:H28"/>
    <mergeCell ref="K28:Q28"/>
    <mergeCell ref="A29:A31"/>
    <mergeCell ref="B29:B30"/>
    <mergeCell ref="C29:C30"/>
    <mergeCell ref="D29:D30"/>
    <mergeCell ref="E29:G29"/>
    <mergeCell ref="H29:H30"/>
    <mergeCell ref="J29:J31"/>
    <mergeCell ref="K29:K30"/>
    <mergeCell ref="L29:L30"/>
    <mergeCell ref="M29:M30"/>
    <mergeCell ref="N29:P29"/>
    <mergeCell ref="Q29:Q30"/>
    <mergeCell ref="B41:H41"/>
    <mergeCell ref="K41:Q41"/>
    <mergeCell ref="Q42:Q43"/>
    <mergeCell ref="A42:A44"/>
    <mergeCell ref="B42:B43"/>
    <mergeCell ref="C42:C43"/>
    <mergeCell ref="D42:D43"/>
    <mergeCell ref="E42:G42"/>
    <mergeCell ref="H42:H43"/>
    <mergeCell ref="J42:J44"/>
    <mergeCell ref="K42:K43"/>
    <mergeCell ref="L42:L43"/>
    <mergeCell ref="M42:M43"/>
    <mergeCell ref="N42:P42"/>
    <mergeCell ref="A55:A57"/>
    <mergeCell ref="B55:B56"/>
    <mergeCell ref="C55:C56"/>
    <mergeCell ref="D55:D56"/>
    <mergeCell ref="E55:G55"/>
    <mergeCell ref="L55:L56"/>
    <mergeCell ref="M55:M56"/>
    <mergeCell ref="N55:P55"/>
    <mergeCell ref="Q55:Q56"/>
    <mergeCell ref="B54:H54"/>
    <mergeCell ref="K54:Q54"/>
    <mergeCell ref="H55:H56"/>
    <mergeCell ref="J55:J57"/>
    <mergeCell ref="K55:K56"/>
  </mergeCells>
  <pageMargins left="0.31496062992125984" right="0.31496062992125984" top="0.74803149606299213" bottom="0.35433070866141736" header="0.31496062992125984" footer="0.31496062992125984"/>
  <pageSetup paperSize="9" scale="96" orientation="portrait" r:id="rId1"/>
  <colBreaks count="1" manualBreakCount="1">
    <brk id="8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67"/>
  <sheetViews>
    <sheetView tabSelected="1" topLeftCell="E28" workbookViewId="0">
      <selection activeCell="C1" sqref="C1:S1"/>
    </sheetView>
  </sheetViews>
  <sheetFormatPr defaultRowHeight="15.75"/>
  <cols>
    <col min="2" max="2" width="9.140625" style="35"/>
    <col min="3" max="3" width="25.42578125" customWidth="1"/>
    <col min="4" max="4" width="10.7109375" customWidth="1"/>
    <col min="5" max="5" width="10.7109375" style="21" customWidth="1"/>
    <col min="8" max="8" width="10.28515625" customWidth="1"/>
    <col min="9" max="9" width="12" customWidth="1"/>
    <col min="11" max="11" width="9.140625" style="35"/>
    <col min="12" max="12" width="27.140625" customWidth="1"/>
    <col min="13" max="13" width="11" customWidth="1"/>
    <col min="14" max="14" width="11" style="21" customWidth="1"/>
    <col min="17" max="17" width="10.5703125" customWidth="1"/>
    <col min="18" max="18" width="14.140625" customWidth="1"/>
  </cols>
  <sheetData>
    <row r="1" spans="1:19" ht="22.5" customHeight="1">
      <c r="A1" t="s">
        <v>91</v>
      </c>
      <c r="C1" s="103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18.75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9" ht="21.75" customHeight="1">
      <c r="B3" s="36"/>
      <c r="C3" s="104" t="s">
        <v>1</v>
      </c>
      <c r="D3" s="105"/>
      <c r="E3" s="105"/>
      <c r="F3" s="105"/>
      <c r="G3" s="105"/>
      <c r="H3" s="105"/>
      <c r="I3" s="106"/>
      <c r="J3" s="1"/>
      <c r="K3" s="40"/>
      <c r="L3" s="104" t="s">
        <v>2</v>
      </c>
      <c r="M3" s="105"/>
      <c r="N3" s="105"/>
      <c r="O3" s="105"/>
      <c r="P3" s="105"/>
      <c r="Q3" s="105"/>
      <c r="R3" s="106"/>
    </row>
    <row r="4" spans="1:19" ht="45" customHeight="1">
      <c r="B4" s="98" t="s">
        <v>33</v>
      </c>
      <c r="C4" s="94" t="s">
        <v>3</v>
      </c>
      <c r="D4" s="94" t="s">
        <v>4</v>
      </c>
      <c r="E4" s="96" t="s">
        <v>26</v>
      </c>
      <c r="F4" s="100" t="s">
        <v>5</v>
      </c>
      <c r="G4" s="101"/>
      <c r="H4" s="102"/>
      <c r="I4" s="94" t="s">
        <v>6</v>
      </c>
      <c r="J4" s="4"/>
      <c r="K4" s="98" t="s">
        <v>33</v>
      </c>
      <c r="L4" s="94" t="s">
        <v>3</v>
      </c>
      <c r="M4" s="94" t="s">
        <v>4</v>
      </c>
      <c r="N4" s="96" t="s">
        <v>26</v>
      </c>
      <c r="O4" s="100" t="s">
        <v>5</v>
      </c>
      <c r="P4" s="101"/>
      <c r="Q4" s="102"/>
      <c r="R4" s="94" t="s">
        <v>6</v>
      </c>
    </row>
    <row r="5" spans="1:19" ht="30.75" customHeight="1">
      <c r="B5" s="99"/>
      <c r="C5" s="95"/>
      <c r="D5" s="95"/>
      <c r="E5" s="97"/>
      <c r="F5" s="88" t="s">
        <v>7</v>
      </c>
      <c r="G5" s="88" t="s">
        <v>8</v>
      </c>
      <c r="H5" s="88" t="s">
        <v>9</v>
      </c>
      <c r="I5" s="95"/>
      <c r="J5" s="7"/>
      <c r="K5" s="99"/>
      <c r="L5" s="95"/>
      <c r="M5" s="95"/>
      <c r="N5" s="97"/>
      <c r="O5" s="88" t="s">
        <v>7</v>
      </c>
      <c r="P5" s="88" t="s">
        <v>8</v>
      </c>
      <c r="Q5" s="88" t="s">
        <v>9</v>
      </c>
      <c r="R5" s="95"/>
    </row>
    <row r="6" spans="1:19">
      <c r="B6" s="36"/>
      <c r="C6" s="5"/>
      <c r="D6" s="88"/>
      <c r="E6" s="18"/>
      <c r="F6" s="88"/>
      <c r="G6" s="88"/>
      <c r="H6" s="88"/>
      <c r="I6" s="88"/>
      <c r="J6" s="8"/>
      <c r="K6" s="88"/>
      <c r="L6" s="5"/>
      <c r="M6" s="88"/>
      <c r="N6" s="18"/>
      <c r="O6" s="88"/>
      <c r="P6" s="88"/>
      <c r="Q6" s="88"/>
      <c r="R6" s="88"/>
    </row>
    <row r="7" spans="1:19" ht="33" customHeight="1">
      <c r="B7" s="36">
        <v>344</v>
      </c>
      <c r="C7" s="11" t="s">
        <v>93</v>
      </c>
      <c r="D7" s="23">
        <v>160</v>
      </c>
      <c r="E7" s="24">
        <v>33.89</v>
      </c>
      <c r="F7" s="23">
        <v>11.7</v>
      </c>
      <c r="G7" s="23">
        <v>4.9400000000000004</v>
      </c>
      <c r="H7" s="23">
        <v>19.8</v>
      </c>
      <c r="I7" s="23">
        <v>242</v>
      </c>
      <c r="J7" s="8"/>
      <c r="K7" s="88">
        <v>362</v>
      </c>
      <c r="L7" s="11" t="s">
        <v>41</v>
      </c>
      <c r="M7" s="87" t="s">
        <v>16</v>
      </c>
      <c r="N7" s="17">
        <v>39.54</v>
      </c>
      <c r="O7" s="87">
        <v>19.71</v>
      </c>
      <c r="P7" s="87">
        <v>16.14</v>
      </c>
      <c r="Q7" s="87">
        <v>56.5</v>
      </c>
      <c r="R7" s="88">
        <v>282.5</v>
      </c>
    </row>
    <row r="8" spans="1:19" ht="20.25" customHeight="1">
      <c r="B8" s="36"/>
      <c r="C8" s="11" t="s">
        <v>92</v>
      </c>
      <c r="D8" s="23">
        <v>40</v>
      </c>
      <c r="E8" s="24">
        <v>4.2</v>
      </c>
      <c r="F8" s="23">
        <v>0.2</v>
      </c>
      <c r="G8" s="23">
        <v>2.2999999999999998</v>
      </c>
      <c r="H8" s="23">
        <v>24.16</v>
      </c>
      <c r="I8" s="23">
        <v>28</v>
      </c>
      <c r="J8" s="8"/>
      <c r="K8" s="36">
        <v>693</v>
      </c>
      <c r="L8" s="22" t="s">
        <v>11</v>
      </c>
      <c r="M8" s="87">
        <v>200</v>
      </c>
      <c r="N8" s="17">
        <v>8.65</v>
      </c>
      <c r="O8" s="87">
        <v>4.2</v>
      </c>
      <c r="P8" s="87">
        <v>3.63</v>
      </c>
      <c r="Q8" s="87">
        <v>17.3</v>
      </c>
      <c r="R8" s="88">
        <v>119</v>
      </c>
    </row>
    <row r="9" spans="1:19" ht="30" customHeight="1">
      <c r="B9" s="36">
        <v>685</v>
      </c>
      <c r="C9" s="11" t="s">
        <v>17</v>
      </c>
      <c r="D9" s="23" t="s">
        <v>96</v>
      </c>
      <c r="E9" s="24">
        <v>2.1</v>
      </c>
      <c r="F9" s="23">
        <v>0</v>
      </c>
      <c r="G9" s="23">
        <v>0</v>
      </c>
      <c r="H9" s="23">
        <v>14</v>
      </c>
      <c r="I9" s="23">
        <v>56</v>
      </c>
      <c r="J9" s="9"/>
      <c r="K9" s="36"/>
      <c r="L9" s="11" t="s">
        <v>12</v>
      </c>
      <c r="M9" s="91">
        <v>40</v>
      </c>
      <c r="N9" s="24">
        <v>1.8</v>
      </c>
      <c r="O9" s="91">
        <v>4.4800000000000004</v>
      </c>
      <c r="P9" s="91">
        <v>0.64</v>
      </c>
      <c r="Q9" s="91">
        <v>23.2</v>
      </c>
      <c r="R9" s="91">
        <v>113.6</v>
      </c>
    </row>
    <row r="10" spans="1:19" ht="21" customHeight="1">
      <c r="B10" s="36"/>
      <c r="C10" s="11" t="s">
        <v>12</v>
      </c>
      <c r="D10" s="90">
        <v>40</v>
      </c>
      <c r="E10" s="24">
        <v>1.8</v>
      </c>
      <c r="F10" s="90">
        <v>4.4800000000000004</v>
      </c>
      <c r="G10" s="90">
        <v>0.64</v>
      </c>
      <c r="H10" s="90">
        <v>23.2</v>
      </c>
      <c r="I10" s="90">
        <v>113.6</v>
      </c>
      <c r="J10" s="9"/>
      <c r="K10" s="36">
        <v>96</v>
      </c>
      <c r="L10" s="22" t="s">
        <v>35</v>
      </c>
      <c r="M10" s="25">
        <v>10</v>
      </c>
      <c r="N10" s="26">
        <v>5</v>
      </c>
      <c r="O10" s="25">
        <v>0.08</v>
      </c>
      <c r="P10" s="25">
        <v>7.82</v>
      </c>
      <c r="Q10" s="25">
        <v>0.06</v>
      </c>
      <c r="R10" s="25">
        <v>73.3</v>
      </c>
    </row>
    <row r="11" spans="1:19">
      <c r="B11" s="36">
        <v>96</v>
      </c>
      <c r="C11" s="22" t="s">
        <v>35</v>
      </c>
      <c r="D11" s="25">
        <v>10</v>
      </c>
      <c r="E11" s="26">
        <v>5</v>
      </c>
      <c r="F11" s="25">
        <v>0.08</v>
      </c>
      <c r="G11" s="25">
        <v>7.82</v>
      </c>
      <c r="H11" s="25">
        <v>0.06</v>
      </c>
      <c r="I11" s="25">
        <v>73.3</v>
      </c>
      <c r="J11" s="8"/>
      <c r="K11" s="36"/>
      <c r="L11" s="11"/>
      <c r="M11" s="87"/>
      <c r="N11" s="17"/>
      <c r="O11" s="87"/>
      <c r="P11" s="87"/>
      <c r="Q11" s="87"/>
      <c r="R11" s="88"/>
    </row>
    <row r="12" spans="1:19" ht="31.5">
      <c r="B12" s="36">
        <v>97</v>
      </c>
      <c r="C12" s="11" t="s">
        <v>34</v>
      </c>
      <c r="D12" s="90">
        <v>15</v>
      </c>
      <c r="E12" s="17">
        <v>8</v>
      </c>
      <c r="F12" s="90">
        <v>3.8</v>
      </c>
      <c r="G12" s="90">
        <v>4.8</v>
      </c>
      <c r="H12" s="90">
        <v>0</v>
      </c>
      <c r="I12" s="89">
        <v>60</v>
      </c>
      <c r="J12" s="8"/>
      <c r="K12" s="88"/>
      <c r="L12" s="5"/>
      <c r="M12" s="88"/>
      <c r="N12" s="18"/>
      <c r="O12" s="88"/>
      <c r="P12" s="88"/>
      <c r="Q12" s="88"/>
      <c r="R12" s="88"/>
    </row>
    <row r="13" spans="1:19">
      <c r="B13" s="36"/>
      <c r="C13" s="27" t="s">
        <v>13</v>
      </c>
      <c r="D13" s="28">
        <v>480</v>
      </c>
      <c r="E13" s="29">
        <f t="shared" ref="E13:I13" si="0">SUM(E7:E12)</f>
        <v>54.99</v>
      </c>
      <c r="F13" s="28">
        <f t="shared" si="0"/>
        <v>20.259999999999998</v>
      </c>
      <c r="G13" s="28">
        <f t="shared" si="0"/>
        <v>20.5</v>
      </c>
      <c r="H13" s="28">
        <f t="shared" si="0"/>
        <v>81.22</v>
      </c>
      <c r="I13" s="28">
        <f t="shared" si="0"/>
        <v>572.9</v>
      </c>
      <c r="J13" s="8"/>
      <c r="K13" s="88"/>
      <c r="L13" s="27" t="s">
        <v>13</v>
      </c>
      <c r="M13" s="28">
        <v>420</v>
      </c>
      <c r="N13" s="29">
        <f>SUM(N7:N12)</f>
        <v>54.989999999999995</v>
      </c>
      <c r="O13" s="28">
        <f>SUM(O7:O12)</f>
        <v>28.47</v>
      </c>
      <c r="P13" s="28">
        <f>SUM(P7:P12)</f>
        <v>28.23</v>
      </c>
      <c r="Q13" s="28">
        <f>SUM(Q7:Q12)</f>
        <v>97.06</v>
      </c>
      <c r="R13" s="28">
        <f>SUM(R7:R12)</f>
        <v>588.4</v>
      </c>
    </row>
    <row r="14" spans="1:19">
      <c r="B14" s="36"/>
      <c r="C14" s="5"/>
      <c r="D14" s="88"/>
      <c r="E14" s="18"/>
      <c r="F14" s="88"/>
      <c r="G14" s="88"/>
      <c r="H14" s="88"/>
      <c r="I14" s="88"/>
      <c r="J14" s="8"/>
      <c r="K14" s="88"/>
      <c r="L14" s="5"/>
      <c r="M14" s="88"/>
      <c r="N14" s="18"/>
      <c r="O14" s="88"/>
      <c r="P14" s="88"/>
      <c r="Q14" s="88"/>
      <c r="R14" s="88"/>
    </row>
    <row r="15" spans="1:19">
      <c r="B15" s="36"/>
      <c r="C15" s="104" t="s">
        <v>14</v>
      </c>
      <c r="D15" s="105"/>
      <c r="E15" s="105"/>
      <c r="F15" s="105"/>
      <c r="G15" s="105"/>
      <c r="H15" s="105"/>
      <c r="I15" s="106"/>
      <c r="J15" s="10"/>
      <c r="K15" s="33"/>
      <c r="L15" s="104" t="s">
        <v>15</v>
      </c>
      <c r="M15" s="105"/>
      <c r="N15" s="105"/>
      <c r="O15" s="105"/>
      <c r="P15" s="105"/>
      <c r="Q15" s="105"/>
      <c r="R15" s="106"/>
    </row>
    <row r="16" spans="1:19" ht="26.25" customHeight="1">
      <c r="B16" s="98" t="s">
        <v>33</v>
      </c>
      <c r="C16" s="94" t="s">
        <v>3</v>
      </c>
      <c r="D16" s="94" t="s">
        <v>4</v>
      </c>
      <c r="E16" s="96" t="s">
        <v>26</v>
      </c>
      <c r="F16" s="100" t="s">
        <v>5</v>
      </c>
      <c r="G16" s="101"/>
      <c r="H16" s="102"/>
      <c r="I16" s="94" t="s">
        <v>6</v>
      </c>
      <c r="J16" s="4"/>
      <c r="K16" s="98" t="s">
        <v>33</v>
      </c>
      <c r="L16" s="94" t="s">
        <v>3</v>
      </c>
      <c r="M16" s="94" t="s">
        <v>4</v>
      </c>
      <c r="N16" s="96" t="s">
        <v>26</v>
      </c>
      <c r="O16" s="100" t="s">
        <v>5</v>
      </c>
      <c r="P16" s="101"/>
      <c r="Q16" s="102"/>
      <c r="R16" s="94" t="s">
        <v>6</v>
      </c>
    </row>
    <row r="17" spans="2:18" ht="21" customHeight="1">
      <c r="B17" s="99"/>
      <c r="C17" s="95"/>
      <c r="D17" s="95"/>
      <c r="E17" s="97"/>
      <c r="F17" s="88" t="s">
        <v>7</v>
      </c>
      <c r="G17" s="88" t="s">
        <v>8</v>
      </c>
      <c r="H17" s="88" t="s">
        <v>9</v>
      </c>
      <c r="I17" s="95"/>
      <c r="J17" s="7"/>
      <c r="K17" s="99"/>
      <c r="L17" s="95"/>
      <c r="M17" s="95"/>
      <c r="N17" s="97"/>
      <c r="O17" s="88" t="s">
        <v>7</v>
      </c>
      <c r="P17" s="88" t="s">
        <v>8</v>
      </c>
      <c r="Q17" s="88" t="s">
        <v>9</v>
      </c>
      <c r="R17" s="95"/>
    </row>
    <row r="18" spans="2:18">
      <c r="B18" s="36"/>
      <c r="C18" s="5"/>
      <c r="D18" s="88"/>
      <c r="E18" s="18"/>
      <c r="F18" s="88"/>
      <c r="G18" s="88"/>
      <c r="H18" s="88"/>
      <c r="I18" s="88"/>
      <c r="J18" s="8"/>
      <c r="K18" s="88"/>
      <c r="L18" s="5"/>
      <c r="M18" s="88"/>
      <c r="N18" s="18"/>
      <c r="O18" s="88"/>
      <c r="P18" s="88"/>
      <c r="Q18" s="88"/>
      <c r="R18" s="88"/>
    </row>
    <row r="19" spans="2:18">
      <c r="B19" s="36">
        <v>492</v>
      </c>
      <c r="C19" s="11" t="s">
        <v>86</v>
      </c>
      <c r="D19" s="23">
        <v>220</v>
      </c>
      <c r="E19" s="24">
        <v>37.840000000000003</v>
      </c>
      <c r="F19" s="23">
        <v>10.86</v>
      </c>
      <c r="G19" s="23">
        <v>12.8</v>
      </c>
      <c r="H19" s="23">
        <v>36.06</v>
      </c>
      <c r="I19" s="25">
        <v>310.7</v>
      </c>
      <c r="J19" s="10"/>
      <c r="K19" s="88">
        <v>413</v>
      </c>
      <c r="L19" s="22" t="s">
        <v>42</v>
      </c>
      <c r="M19" s="87">
        <v>80</v>
      </c>
      <c r="N19" s="17">
        <v>31.15</v>
      </c>
      <c r="O19" s="87">
        <v>8.8000000000000007</v>
      </c>
      <c r="P19" s="87">
        <v>6.54</v>
      </c>
      <c r="Q19" s="87">
        <v>7.32</v>
      </c>
      <c r="R19" s="87">
        <v>163</v>
      </c>
    </row>
    <row r="20" spans="2:18" ht="31.5">
      <c r="B20" s="36">
        <v>45</v>
      </c>
      <c r="C20" s="11" t="s">
        <v>32</v>
      </c>
      <c r="D20" s="23">
        <v>30</v>
      </c>
      <c r="E20" s="24">
        <v>3.25</v>
      </c>
      <c r="F20" s="88">
        <v>0.36</v>
      </c>
      <c r="G20" s="88">
        <v>1.2</v>
      </c>
      <c r="H20" s="88">
        <v>6.03</v>
      </c>
      <c r="I20" s="88">
        <v>34</v>
      </c>
      <c r="J20" s="10"/>
      <c r="K20" s="88">
        <v>332</v>
      </c>
      <c r="L20" s="11" t="s">
        <v>43</v>
      </c>
      <c r="M20" s="88">
        <v>150</v>
      </c>
      <c r="N20" s="18">
        <v>7.7</v>
      </c>
      <c r="O20" s="88">
        <v>3.5</v>
      </c>
      <c r="P20" s="88">
        <v>5.5</v>
      </c>
      <c r="Q20" s="88">
        <v>26.4</v>
      </c>
      <c r="R20" s="88">
        <v>168</v>
      </c>
    </row>
    <row r="21" spans="2:18" ht="31.5">
      <c r="B21" s="36">
        <v>686</v>
      </c>
      <c r="C21" s="11" t="s">
        <v>94</v>
      </c>
      <c r="D21" s="23" t="s">
        <v>95</v>
      </c>
      <c r="E21" s="24">
        <v>3.82</v>
      </c>
      <c r="F21" s="23">
        <v>0.13</v>
      </c>
      <c r="G21" s="23">
        <v>0</v>
      </c>
      <c r="H21" s="23">
        <v>11.3</v>
      </c>
      <c r="I21" s="23">
        <v>46</v>
      </c>
      <c r="J21" s="10"/>
      <c r="K21" s="88">
        <v>588</v>
      </c>
      <c r="L21" s="11" t="s">
        <v>102</v>
      </c>
      <c r="M21" s="23">
        <v>30</v>
      </c>
      <c r="N21" s="24">
        <v>1.41</v>
      </c>
      <c r="O21" s="23">
        <v>0.44</v>
      </c>
      <c r="P21" s="23">
        <v>2.12</v>
      </c>
      <c r="Q21" s="23">
        <v>3.77</v>
      </c>
      <c r="R21" s="23">
        <v>35.97</v>
      </c>
    </row>
    <row r="22" spans="2:18" ht="31.5">
      <c r="B22" s="36"/>
      <c r="C22" s="11" t="s">
        <v>12</v>
      </c>
      <c r="D22" s="23">
        <v>46</v>
      </c>
      <c r="E22" s="24">
        <v>2.08</v>
      </c>
      <c r="F22" s="23">
        <v>5.15</v>
      </c>
      <c r="G22" s="23">
        <v>0.74</v>
      </c>
      <c r="H22" s="23">
        <v>26.68</v>
      </c>
      <c r="I22" s="23">
        <v>130.63999999999999</v>
      </c>
      <c r="J22" s="8"/>
      <c r="K22" s="92"/>
      <c r="L22" s="11" t="s">
        <v>28</v>
      </c>
      <c r="M22" s="23">
        <v>30</v>
      </c>
      <c r="N22" s="24">
        <v>6.96</v>
      </c>
      <c r="O22" s="23">
        <v>0.89</v>
      </c>
      <c r="P22" s="23">
        <v>1.55</v>
      </c>
      <c r="Q22" s="23">
        <v>1.87</v>
      </c>
      <c r="R22" s="23">
        <v>25</v>
      </c>
    </row>
    <row r="23" spans="2:18" ht="31.5">
      <c r="B23" s="36">
        <v>97</v>
      </c>
      <c r="C23" s="11" t="s">
        <v>34</v>
      </c>
      <c r="D23" s="91">
        <v>15</v>
      </c>
      <c r="E23" s="17">
        <v>8</v>
      </c>
      <c r="F23" s="91">
        <v>3.8</v>
      </c>
      <c r="G23" s="91">
        <v>4.8</v>
      </c>
      <c r="H23" s="91">
        <v>0</v>
      </c>
      <c r="I23" s="92">
        <v>60</v>
      </c>
      <c r="J23" s="8"/>
      <c r="K23" s="36">
        <v>692</v>
      </c>
      <c r="L23" s="11" t="s">
        <v>103</v>
      </c>
      <c r="M23" s="91">
        <v>200</v>
      </c>
      <c r="N23" s="17">
        <v>5.97</v>
      </c>
      <c r="O23" s="91">
        <v>2.16</v>
      </c>
      <c r="P23" s="91">
        <v>2.0699999999999998</v>
      </c>
      <c r="Q23" s="91">
        <v>18.95</v>
      </c>
      <c r="R23" s="92">
        <v>101</v>
      </c>
    </row>
    <row r="24" spans="2:18">
      <c r="B24" s="36"/>
      <c r="C24" s="11"/>
      <c r="D24" s="23"/>
      <c r="E24" s="24"/>
      <c r="F24" s="23"/>
      <c r="G24" s="23"/>
      <c r="H24" s="23"/>
      <c r="I24" s="23"/>
      <c r="J24" s="8"/>
      <c r="K24" s="92"/>
      <c r="L24" s="11" t="s">
        <v>12</v>
      </c>
      <c r="M24" s="91">
        <v>40</v>
      </c>
      <c r="N24" s="24">
        <v>1.8</v>
      </c>
      <c r="O24" s="91">
        <v>4.4800000000000004</v>
      </c>
      <c r="P24" s="91">
        <v>0.64</v>
      </c>
      <c r="Q24" s="91">
        <v>23.2</v>
      </c>
      <c r="R24" s="91">
        <v>113.6</v>
      </c>
    </row>
    <row r="25" spans="2:18">
      <c r="B25" s="36"/>
      <c r="C25" s="11"/>
      <c r="D25" s="23"/>
      <c r="E25" s="24"/>
      <c r="F25" s="23"/>
      <c r="G25" s="23"/>
      <c r="H25" s="23"/>
      <c r="I25" s="23"/>
      <c r="J25" s="8"/>
      <c r="K25" s="41"/>
      <c r="L25" s="31" t="s">
        <v>13</v>
      </c>
      <c r="M25" s="28">
        <f>SUM(M19:M24)</f>
        <v>530</v>
      </c>
      <c r="N25" s="28">
        <f t="shared" ref="N25:R25" si="1">SUM(N19:N24)</f>
        <v>54.989999999999995</v>
      </c>
      <c r="O25" s="28">
        <f t="shared" si="1"/>
        <v>20.270000000000003</v>
      </c>
      <c r="P25" s="28">
        <f t="shared" si="1"/>
        <v>18.420000000000002</v>
      </c>
      <c r="Q25" s="28">
        <f t="shared" si="1"/>
        <v>81.510000000000005</v>
      </c>
      <c r="R25" s="28">
        <f t="shared" si="1"/>
        <v>606.57000000000005</v>
      </c>
    </row>
    <row r="26" spans="2:18" s="32" customFormat="1">
      <c r="B26" s="37"/>
      <c r="C26" s="27" t="s">
        <v>13</v>
      </c>
      <c r="D26" s="28">
        <v>533</v>
      </c>
      <c r="E26" s="29">
        <f>SUM(E19:E25)</f>
        <v>54.99</v>
      </c>
      <c r="F26" s="29">
        <f>SUM(F19:F24)</f>
        <v>20.3</v>
      </c>
      <c r="G26" s="29">
        <f>SUM(G19:G24)</f>
        <v>19.54</v>
      </c>
      <c r="H26" s="29">
        <f>SUM(H19:H24)</f>
        <v>80.069999999999993</v>
      </c>
      <c r="I26" s="29">
        <f>SUM(I19:I24)</f>
        <v>581.33999999999992</v>
      </c>
      <c r="J26" s="30"/>
      <c r="K26" s="41"/>
      <c r="L26" s="31"/>
      <c r="M26" s="28"/>
      <c r="N26" s="29"/>
      <c r="O26" s="28"/>
      <c r="P26" s="28"/>
      <c r="Q26" s="28"/>
      <c r="R26" s="28"/>
    </row>
    <row r="27" spans="2:18">
      <c r="B27" s="36"/>
      <c r="C27" s="5"/>
      <c r="D27" s="88"/>
      <c r="E27" s="18"/>
      <c r="F27" s="88"/>
      <c r="G27" s="88"/>
      <c r="H27" s="88"/>
      <c r="I27" s="88"/>
      <c r="J27" s="8"/>
      <c r="K27" s="88"/>
      <c r="L27" s="5"/>
      <c r="M27" s="88"/>
      <c r="N27" s="18"/>
      <c r="O27" s="88"/>
      <c r="P27" s="88"/>
      <c r="Q27" s="88"/>
      <c r="R27" s="88"/>
    </row>
    <row r="28" spans="2:18">
      <c r="B28" s="36"/>
      <c r="C28" s="104" t="s">
        <v>18</v>
      </c>
      <c r="D28" s="105"/>
      <c r="E28" s="105"/>
      <c r="F28" s="105"/>
      <c r="G28" s="105"/>
      <c r="H28" s="105"/>
      <c r="I28" s="106"/>
      <c r="J28" s="10"/>
      <c r="K28" s="33"/>
      <c r="L28" s="104" t="s">
        <v>19</v>
      </c>
      <c r="M28" s="105"/>
      <c r="N28" s="105"/>
      <c r="O28" s="105"/>
      <c r="P28" s="105"/>
      <c r="Q28" s="105"/>
      <c r="R28" s="106"/>
    </row>
    <row r="29" spans="2:18">
      <c r="B29" s="98" t="s">
        <v>33</v>
      </c>
      <c r="C29" s="94" t="s">
        <v>3</v>
      </c>
      <c r="D29" s="94" t="s">
        <v>4</v>
      </c>
      <c r="E29" s="96" t="s">
        <v>26</v>
      </c>
      <c r="F29" s="100" t="s">
        <v>5</v>
      </c>
      <c r="G29" s="101"/>
      <c r="H29" s="102"/>
      <c r="I29" s="94" t="s">
        <v>6</v>
      </c>
      <c r="J29" s="4"/>
      <c r="K29" s="98" t="s">
        <v>33</v>
      </c>
      <c r="L29" s="94" t="s">
        <v>3</v>
      </c>
      <c r="M29" s="94" t="s">
        <v>4</v>
      </c>
      <c r="N29" s="96" t="s">
        <v>26</v>
      </c>
      <c r="O29" s="100" t="s">
        <v>5</v>
      </c>
      <c r="P29" s="101"/>
      <c r="Q29" s="102"/>
      <c r="R29" s="94" t="s">
        <v>6</v>
      </c>
    </row>
    <row r="30" spans="2:18">
      <c r="B30" s="99"/>
      <c r="C30" s="95"/>
      <c r="D30" s="95"/>
      <c r="E30" s="97"/>
      <c r="F30" s="88" t="s">
        <v>7</v>
      </c>
      <c r="G30" s="88" t="s">
        <v>8</v>
      </c>
      <c r="H30" s="88" t="s">
        <v>9</v>
      </c>
      <c r="I30" s="95"/>
      <c r="J30" s="7"/>
      <c r="K30" s="99"/>
      <c r="L30" s="95"/>
      <c r="M30" s="95"/>
      <c r="N30" s="97"/>
      <c r="O30" s="88" t="s">
        <v>7</v>
      </c>
      <c r="P30" s="88" t="s">
        <v>8</v>
      </c>
      <c r="Q30" s="88" t="s">
        <v>9</v>
      </c>
      <c r="R30" s="95"/>
    </row>
    <row r="31" spans="2:18">
      <c r="B31" s="36"/>
      <c r="C31" s="5"/>
      <c r="D31" s="88"/>
      <c r="E31" s="18"/>
      <c r="F31" s="88"/>
      <c r="G31" s="88"/>
      <c r="H31" s="88"/>
      <c r="I31" s="88"/>
      <c r="J31" s="8"/>
      <c r="K31" s="88"/>
      <c r="L31" s="5"/>
      <c r="M31" s="88"/>
      <c r="N31" s="18"/>
      <c r="O31" s="88"/>
      <c r="P31" s="88"/>
      <c r="Q31" s="88"/>
      <c r="R31" s="88"/>
    </row>
    <row r="32" spans="2:18" ht="31.5">
      <c r="B32" s="36">
        <v>302</v>
      </c>
      <c r="C32" s="11" t="s">
        <v>29</v>
      </c>
      <c r="D32" s="88">
        <v>200</v>
      </c>
      <c r="E32" s="18">
        <v>19.34</v>
      </c>
      <c r="F32" s="88">
        <v>2.99</v>
      </c>
      <c r="G32" s="88">
        <v>5.0999999999999996</v>
      </c>
      <c r="H32" s="88">
        <v>31.1</v>
      </c>
      <c r="I32" s="88">
        <v>182</v>
      </c>
      <c r="J32" s="8"/>
      <c r="K32" s="88">
        <v>302</v>
      </c>
      <c r="L32" s="11" t="s">
        <v>44</v>
      </c>
      <c r="M32" s="88">
        <v>250</v>
      </c>
      <c r="N32" s="18">
        <v>20.22</v>
      </c>
      <c r="O32" s="88">
        <v>5.9</v>
      </c>
      <c r="P32" s="88">
        <v>7.4</v>
      </c>
      <c r="Q32" s="88">
        <v>35.200000000000003</v>
      </c>
      <c r="R32" s="88">
        <v>218</v>
      </c>
    </row>
    <row r="33" spans="2:18" ht="31.5">
      <c r="B33" s="36">
        <v>769</v>
      </c>
      <c r="C33" s="11" t="s">
        <v>97</v>
      </c>
      <c r="D33" s="87">
        <v>95</v>
      </c>
      <c r="E33" s="17">
        <v>19.95</v>
      </c>
      <c r="F33" s="87">
        <v>15.5</v>
      </c>
      <c r="G33" s="87">
        <v>11.06</v>
      </c>
      <c r="H33" s="87">
        <v>24.9</v>
      </c>
      <c r="I33" s="88">
        <v>155</v>
      </c>
      <c r="J33" s="9"/>
      <c r="K33" s="36">
        <v>769</v>
      </c>
      <c r="L33" s="11" t="s">
        <v>97</v>
      </c>
      <c r="M33" s="91">
        <v>95</v>
      </c>
      <c r="N33" s="17">
        <v>19.95</v>
      </c>
      <c r="O33" s="91">
        <v>15.5</v>
      </c>
      <c r="P33" s="91">
        <v>11.06</v>
      </c>
      <c r="Q33" s="91">
        <v>24.9</v>
      </c>
      <c r="R33" s="92">
        <v>155</v>
      </c>
    </row>
    <row r="34" spans="2:18">
      <c r="B34" s="36">
        <v>693</v>
      </c>
      <c r="C34" s="22" t="s">
        <v>11</v>
      </c>
      <c r="D34" s="87">
        <v>200</v>
      </c>
      <c r="E34" s="17">
        <v>8.1999999999999993</v>
      </c>
      <c r="F34" s="87">
        <v>4.2</v>
      </c>
      <c r="G34" s="87">
        <v>3.63</v>
      </c>
      <c r="H34" s="87">
        <v>17.3</v>
      </c>
      <c r="I34" s="88">
        <v>119</v>
      </c>
      <c r="J34" s="8"/>
      <c r="K34" s="36">
        <v>686</v>
      </c>
      <c r="L34" s="11" t="s">
        <v>94</v>
      </c>
      <c r="M34" s="23" t="s">
        <v>95</v>
      </c>
      <c r="N34" s="24">
        <v>3.82</v>
      </c>
      <c r="O34" s="23">
        <v>0.13</v>
      </c>
      <c r="P34" s="23">
        <v>0</v>
      </c>
      <c r="Q34" s="23">
        <v>11.3</v>
      </c>
      <c r="R34" s="23">
        <v>46</v>
      </c>
    </row>
    <row r="35" spans="2:18">
      <c r="B35" s="36"/>
      <c r="C35" s="11" t="s">
        <v>45</v>
      </c>
      <c r="D35" s="87">
        <v>40</v>
      </c>
      <c r="E35" s="17">
        <v>7.5</v>
      </c>
      <c r="F35" s="87">
        <v>1.68</v>
      </c>
      <c r="G35" s="87">
        <v>4.62</v>
      </c>
      <c r="H35" s="87">
        <v>23.9</v>
      </c>
      <c r="I35" s="87">
        <v>78</v>
      </c>
      <c r="J35" s="9"/>
      <c r="K35" s="36"/>
      <c r="L35" s="11" t="s">
        <v>45</v>
      </c>
      <c r="M35" s="87">
        <v>50</v>
      </c>
      <c r="N35" s="17">
        <v>11</v>
      </c>
      <c r="O35" s="87">
        <v>1.97</v>
      </c>
      <c r="P35" s="87">
        <v>5.26</v>
      </c>
      <c r="Q35" s="87">
        <v>24.4</v>
      </c>
      <c r="R35" s="88">
        <v>87</v>
      </c>
    </row>
    <row r="36" spans="2:18">
      <c r="B36" s="36"/>
      <c r="C36" s="5"/>
      <c r="D36" s="88"/>
      <c r="E36" s="18"/>
      <c r="F36" s="88"/>
      <c r="G36" s="88"/>
      <c r="H36" s="88"/>
      <c r="I36" s="88"/>
      <c r="J36" s="8"/>
      <c r="K36" s="88"/>
      <c r="L36" s="5"/>
      <c r="M36" s="88"/>
      <c r="N36" s="18"/>
      <c r="O36" s="88"/>
      <c r="P36" s="88"/>
      <c r="Q36" s="88"/>
      <c r="R36" s="88"/>
    </row>
    <row r="37" spans="2:18" s="32" customFormat="1">
      <c r="B37" s="37"/>
      <c r="C37" s="31" t="s">
        <v>13</v>
      </c>
      <c r="D37" s="33">
        <f>SUM(D32:D36)</f>
        <v>535</v>
      </c>
      <c r="E37" s="34">
        <f>SUM(E32:E36)</f>
        <v>54.989999999999995</v>
      </c>
      <c r="F37" s="34">
        <f t="shared" ref="F37:I37" si="2">SUM(F32:F36)</f>
        <v>24.37</v>
      </c>
      <c r="G37" s="34">
        <f t="shared" si="2"/>
        <v>24.41</v>
      </c>
      <c r="H37" s="34">
        <f t="shared" si="2"/>
        <v>97.199999999999989</v>
      </c>
      <c r="I37" s="34">
        <f t="shared" si="2"/>
        <v>534</v>
      </c>
      <c r="J37" s="10"/>
      <c r="K37" s="33"/>
      <c r="L37" s="31" t="s">
        <v>13</v>
      </c>
      <c r="M37" s="28">
        <v>617</v>
      </c>
      <c r="N37" s="29">
        <f t="shared" ref="N37:R37" si="3">SUM(N32:N36)</f>
        <v>54.99</v>
      </c>
      <c r="O37" s="28">
        <f t="shared" si="3"/>
        <v>23.499999999999996</v>
      </c>
      <c r="P37" s="28">
        <f t="shared" si="3"/>
        <v>23.72</v>
      </c>
      <c r="Q37" s="28">
        <f t="shared" si="3"/>
        <v>95.800000000000011</v>
      </c>
      <c r="R37" s="28">
        <f t="shared" si="3"/>
        <v>506</v>
      </c>
    </row>
    <row r="38" spans="2:18">
      <c r="B38" s="36"/>
      <c r="C38" s="5"/>
      <c r="D38" s="88"/>
      <c r="E38" s="18"/>
      <c r="F38" s="88"/>
      <c r="G38" s="88"/>
      <c r="H38" s="88"/>
      <c r="I38" s="88"/>
      <c r="J38" s="8"/>
      <c r="K38" s="88"/>
      <c r="L38" s="5"/>
      <c r="M38" s="88"/>
      <c r="N38" s="18"/>
      <c r="O38" s="88"/>
      <c r="P38" s="88"/>
      <c r="Q38" s="88"/>
      <c r="R38" s="88"/>
    </row>
    <row r="39" spans="2:18">
      <c r="B39" s="36"/>
      <c r="C39" s="104" t="s">
        <v>20</v>
      </c>
      <c r="D39" s="105"/>
      <c r="E39" s="105"/>
      <c r="F39" s="105"/>
      <c r="G39" s="105"/>
      <c r="H39" s="105"/>
      <c r="I39" s="106"/>
      <c r="J39" s="10"/>
      <c r="K39" s="33"/>
      <c r="L39" s="104" t="s">
        <v>21</v>
      </c>
      <c r="M39" s="105"/>
      <c r="N39" s="105"/>
      <c r="O39" s="105"/>
      <c r="P39" s="105"/>
      <c r="Q39" s="105"/>
      <c r="R39" s="106"/>
    </row>
    <row r="40" spans="2:18">
      <c r="B40" s="98" t="s">
        <v>33</v>
      </c>
      <c r="C40" s="94" t="s">
        <v>3</v>
      </c>
      <c r="D40" s="94" t="s">
        <v>4</v>
      </c>
      <c r="E40" s="96" t="s">
        <v>26</v>
      </c>
      <c r="F40" s="100" t="s">
        <v>5</v>
      </c>
      <c r="G40" s="101"/>
      <c r="H40" s="102"/>
      <c r="I40" s="94" t="s">
        <v>6</v>
      </c>
      <c r="J40" s="4"/>
      <c r="K40" s="98" t="s">
        <v>33</v>
      </c>
      <c r="L40" s="94" t="s">
        <v>3</v>
      </c>
      <c r="M40" s="94" t="s">
        <v>4</v>
      </c>
      <c r="N40" s="96" t="s">
        <v>26</v>
      </c>
      <c r="O40" s="100" t="s">
        <v>5</v>
      </c>
      <c r="P40" s="101"/>
      <c r="Q40" s="102"/>
      <c r="R40" s="94" t="s">
        <v>6</v>
      </c>
    </row>
    <row r="41" spans="2:18">
      <c r="B41" s="99"/>
      <c r="C41" s="95"/>
      <c r="D41" s="95"/>
      <c r="E41" s="97"/>
      <c r="F41" s="88" t="s">
        <v>7</v>
      </c>
      <c r="G41" s="88" t="s">
        <v>8</v>
      </c>
      <c r="H41" s="88" t="s">
        <v>9</v>
      </c>
      <c r="I41" s="95"/>
      <c r="J41" s="7"/>
      <c r="K41" s="99"/>
      <c r="L41" s="95"/>
      <c r="M41" s="95"/>
      <c r="N41" s="97"/>
      <c r="O41" s="88" t="s">
        <v>7</v>
      </c>
      <c r="P41" s="88" t="s">
        <v>8</v>
      </c>
      <c r="Q41" s="88" t="s">
        <v>9</v>
      </c>
      <c r="R41" s="95"/>
    </row>
    <row r="42" spans="2:18">
      <c r="B42" s="36"/>
      <c r="C42" s="5"/>
      <c r="D42" s="88"/>
      <c r="E42" s="18"/>
      <c r="F42" s="88"/>
      <c r="G42" s="88"/>
      <c r="H42" s="88"/>
      <c r="I42" s="88"/>
      <c r="J42" s="8"/>
      <c r="K42" s="88"/>
      <c r="L42" s="5"/>
      <c r="M42" s="88"/>
      <c r="N42" s="18"/>
      <c r="O42" s="88"/>
      <c r="P42" s="88"/>
      <c r="Q42" s="88"/>
      <c r="R42" s="88"/>
    </row>
    <row r="43" spans="2:18" ht="47.25">
      <c r="B43" s="36">
        <v>437</v>
      </c>
      <c r="C43" s="11" t="s">
        <v>98</v>
      </c>
      <c r="D43" s="91" t="s">
        <v>90</v>
      </c>
      <c r="E43" s="17">
        <v>29.89</v>
      </c>
      <c r="F43" s="91">
        <v>6.4</v>
      </c>
      <c r="G43" s="91">
        <v>4.38</v>
      </c>
      <c r="H43" s="91">
        <v>13.5</v>
      </c>
      <c r="I43" s="91">
        <v>94</v>
      </c>
      <c r="J43" s="8"/>
      <c r="K43" s="36">
        <v>454</v>
      </c>
      <c r="L43" s="11" t="s">
        <v>87</v>
      </c>
      <c r="M43" s="23">
        <v>80</v>
      </c>
      <c r="N43" s="24">
        <v>23.93</v>
      </c>
      <c r="O43" s="23">
        <v>11.8</v>
      </c>
      <c r="P43" s="23">
        <v>6.9</v>
      </c>
      <c r="Q43" s="23">
        <v>7.3</v>
      </c>
      <c r="R43" s="23">
        <v>154</v>
      </c>
    </row>
    <row r="44" spans="2:18" ht="31.5">
      <c r="B44" s="36">
        <v>508</v>
      </c>
      <c r="C44" s="11" t="s">
        <v>37</v>
      </c>
      <c r="D44" s="91">
        <v>150</v>
      </c>
      <c r="E44" s="17">
        <v>9.34</v>
      </c>
      <c r="F44" s="91">
        <v>8.86</v>
      </c>
      <c r="G44" s="91">
        <v>5.98</v>
      </c>
      <c r="H44" s="91">
        <v>19.809999999999999</v>
      </c>
      <c r="I44" s="91">
        <v>248</v>
      </c>
      <c r="J44" s="8"/>
      <c r="K44" s="36">
        <v>512</v>
      </c>
      <c r="L44" s="11" t="s">
        <v>88</v>
      </c>
      <c r="M44" s="23">
        <v>150</v>
      </c>
      <c r="N44" s="24">
        <v>7.86</v>
      </c>
      <c r="O44" s="23">
        <v>3.6</v>
      </c>
      <c r="P44" s="23">
        <v>2</v>
      </c>
      <c r="Q44" s="23">
        <v>41</v>
      </c>
      <c r="R44" s="23">
        <v>186</v>
      </c>
    </row>
    <row r="45" spans="2:18">
      <c r="B45" s="36">
        <v>78</v>
      </c>
      <c r="C45" s="11" t="s">
        <v>55</v>
      </c>
      <c r="D45" s="92">
        <v>50</v>
      </c>
      <c r="E45" s="18">
        <v>4.26</v>
      </c>
      <c r="F45" s="92">
        <v>1.17</v>
      </c>
      <c r="G45" s="92">
        <v>2.2999999999999998</v>
      </c>
      <c r="H45" s="92">
        <v>6.17</v>
      </c>
      <c r="I45" s="92">
        <v>50</v>
      </c>
      <c r="J45" s="10"/>
      <c r="K45" s="36">
        <v>587</v>
      </c>
      <c r="L45" s="11" t="s">
        <v>104</v>
      </c>
      <c r="M45" s="88">
        <v>20</v>
      </c>
      <c r="N45" s="18">
        <v>0.45</v>
      </c>
      <c r="O45" s="88">
        <v>0.35</v>
      </c>
      <c r="P45" s="88">
        <v>1.26</v>
      </c>
      <c r="Q45" s="88">
        <v>2.4</v>
      </c>
      <c r="R45" s="88">
        <v>22.4</v>
      </c>
    </row>
    <row r="46" spans="2:18" ht="31.5">
      <c r="B46" s="36">
        <v>690</v>
      </c>
      <c r="C46" s="11" t="s">
        <v>39</v>
      </c>
      <c r="D46" s="91">
        <v>200</v>
      </c>
      <c r="E46" s="24">
        <v>4.7</v>
      </c>
      <c r="F46" s="91">
        <v>2.2999999999999998</v>
      </c>
      <c r="G46" s="91">
        <v>1.95</v>
      </c>
      <c r="H46" s="91">
        <v>28.7</v>
      </c>
      <c r="I46" s="91">
        <v>112</v>
      </c>
      <c r="J46" s="10"/>
      <c r="K46" s="36">
        <v>45</v>
      </c>
      <c r="L46" s="11" t="s">
        <v>32</v>
      </c>
      <c r="M46" s="23">
        <v>30</v>
      </c>
      <c r="N46" s="24">
        <v>3.25</v>
      </c>
      <c r="O46" s="92">
        <v>0.36</v>
      </c>
      <c r="P46" s="92">
        <v>1.2</v>
      </c>
      <c r="Q46" s="92">
        <v>6.03</v>
      </c>
      <c r="R46" s="92">
        <v>34</v>
      </c>
    </row>
    <row r="47" spans="2:18" ht="31.5">
      <c r="B47" s="36"/>
      <c r="C47" s="11" t="s">
        <v>12</v>
      </c>
      <c r="D47" s="91">
        <v>40</v>
      </c>
      <c r="E47" s="24">
        <v>1.8</v>
      </c>
      <c r="F47" s="91">
        <v>4.4800000000000004</v>
      </c>
      <c r="G47" s="91">
        <v>0.64</v>
      </c>
      <c r="H47" s="91">
        <v>23.2</v>
      </c>
      <c r="I47" s="91">
        <v>113.6</v>
      </c>
      <c r="J47" s="8"/>
      <c r="K47" s="36">
        <v>690</v>
      </c>
      <c r="L47" s="11" t="s">
        <v>39</v>
      </c>
      <c r="M47" s="87">
        <v>200</v>
      </c>
      <c r="N47" s="24">
        <v>4.7</v>
      </c>
      <c r="O47" s="87">
        <v>2.2999999999999998</v>
      </c>
      <c r="P47" s="87">
        <v>1.95</v>
      </c>
      <c r="Q47" s="87">
        <v>20.7</v>
      </c>
      <c r="R47" s="87">
        <v>112</v>
      </c>
    </row>
    <row r="48" spans="2:18">
      <c r="B48" s="36">
        <v>96</v>
      </c>
      <c r="C48" s="22" t="s">
        <v>35</v>
      </c>
      <c r="D48" s="25">
        <v>10</v>
      </c>
      <c r="E48" s="26">
        <v>5</v>
      </c>
      <c r="F48" s="25">
        <v>0.08</v>
      </c>
      <c r="G48" s="25">
        <v>7.82</v>
      </c>
      <c r="H48" s="25">
        <v>0.06</v>
      </c>
      <c r="I48" s="25">
        <v>73.3</v>
      </c>
      <c r="J48" s="8"/>
      <c r="K48" s="88"/>
      <c r="L48" s="11" t="s">
        <v>12</v>
      </c>
      <c r="M48" s="91">
        <v>40</v>
      </c>
      <c r="N48" s="24">
        <v>1.8</v>
      </c>
      <c r="O48" s="91">
        <v>4.4800000000000004</v>
      </c>
      <c r="P48" s="91">
        <v>0.64</v>
      </c>
      <c r="Q48" s="91">
        <v>23.2</v>
      </c>
      <c r="R48" s="91">
        <v>113.6</v>
      </c>
    </row>
    <row r="49" spans="2:18">
      <c r="B49" s="36"/>
      <c r="C49" s="11"/>
      <c r="D49" s="92"/>
      <c r="E49" s="18"/>
      <c r="F49" s="92"/>
      <c r="G49" s="92"/>
      <c r="H49" s="92"/>
      <c r="I49" s="92"/>
      <c r="J49" s="8"/>
      <c r="K49" s="36">
        <v>96</v>
      </c>
      <c r="L49" s="22" t="s">
        <v>35</v>
      </c>
      <c r="M49" s="88">
        <v>10</v>
      </c>
      <c r="N49" s="26">
        <v>5</v>
      </c>
      <c r="O49" s="88">
        <v>0.08</v>
      </c>
      <c r="P49" s="88">
        <v>7.82</v>
      </c>
      <c r="Q49" s="88">
        <v>0.06</v>
      </c>
      <c r="R49" s="88">
        <v>73.3</v>
      </c>
    </row>
    <row r="50" spans="2:18" ht="31.5">
      <c r="B50" s="37"/>
      <c r="C50" s="31" t="s">
        <v>13</v>
      </c>
      <c r="D50" s="28">
        <v>550</v>
      </c>
      <c r="E50" s="29">
        <f t="shared" ref="E50:I50" si="4">SUM(E43:E49)</f>
        <v>54.99</v>
      </c>
      <c r="F50" s="28">
        <f t="shared" si="4"/>
        <v>23.29</v>
      </c>
      <c r="G50" s="28">
        <f t="shared" si="4"/>
        <v>23.07</v>
      </c>
      <c r="H50" s="28">
        <f t="shared" si="4"/>
        <v>91.440000000000012</v>
      </c>
      <c r="I50" s="28">
        <f t="shared" si="4"/>
        <v>690.9</v>
      </c>
      <c r="J50" s="8"/>
      <c r="K50" s="36">
        <v>97</v>
      </c>
      <c r="L50" s="11" t="s">
        <v>34</v>
      </c>
      <c r="M50" s="87">
        <v>15</v>
      </c>
      <c r="N50" s="17">
        <v>8</v>
      </c>
      <c r="O50" s="87">
        <v>3.8</v>
      </c>
      <c r="P50" s="87">
        <v>4.8</v>
      </c>
      <c r="Q50" s="87">
        <v>0</v>
      </c>
      <c r="R50" s="88">
        <v>60</v>
      </c>
    </row>
    <row r="51" spans="2:18" s="32" customFormat="1">
      <c r="B51" s="37"/>
      <c r="C51" s="31"/>
      <c r="D51" s="33"/>
      <c r="E51" s="33"/>
      <c r="F51" s="33"/>
      <c r="G51" s="33"/>
      <c r="H51" s="33"/>
      <c r="I51" s="33"/>
      <c r="J51" s="10"/>
      <c r="K51" s="33"/>
      <c r="L51" s="31" t="s">
        <v>13</v>
      </c>
      <c r="M51" s="28">
        <f t="shared" ref="M51:R51" si="5">SUM(M43:M50)</f>
        <v>545</v>
      </c>
      <c r="N51" s="28">
        <f t="shared" si="5"/>
        <v>54.99</v>
      </c>
      <c r="O51" s="28">
        <f t="shared" si="5"/>
        <v>26.77</v>
      </c>
      <c r="P51" s="28">
        <f t="shared" si="5"/>
        <v>26.57</v>
      </c>
      <c r="Q51" s="28">
        <f t="shared" si="5"/>
        <v>100.69</v>
      </c>
      <c r="R51" s="28">
        <f t="shared" si="5"/>
        <v>755.3</v>
      </c>
    </row>
    <row r="52" spans="2:18">
      <c r="B52" s="36"/>
      <c r="C52" s="104" t="s">
        <v>24</v>
      </c>
      <c r="D52" s="105"/>
      <c r="E52" s="105"/>
      <c r="F52" s="105"/>
      <c r="G52" s="105"/>
      <c r="H52" s="105"/>
      <c r="I52" s="106"/>
      <c r="J52" s="10"/>
      <c r="K52" s="33"/>
      <c r="L52" s="104" t="s">
        <v>25</v>
      </c>
      <c r="M52" s="105"/>
      <c r="N52" s="105"/>
      <c r="O52" s="105"/>
      <c r="P52" s="105"/>
      <c r="Q52" s="105"/>
      <c r="R52" s="106"/>
    </row>
    <row r="53" spans="2:18">
      <c r="B53" s="98" t="s">
        <v>33</v>
      </c>
      <c r="C53" s="94" t="s">
        <v>3</v>
      </c>
      <c r="D53" s="94" t="s">
        <v>4</v>
      </c>
      <c r="E53" s="96" t="s">
        <v>26</v>
      </c>
      <c r="F53" s="100" t="s">
        <v>5</v>
      </c>
      <c r="G53" s="101"/>
      <c r="H53" s="102"/>
      <c r="I53" s="94" t="s">
        <v>6</v>
      </c>
      <c r="J53" s="4"/>
      <c r="K53" s="98" t="s">
        <v>33</v>
      </c>
      <c r="L53" s="94" t="s">
        <v>3</v>
      </c>
      <c r="M53" s="94" t="s">
        <v>4</v>
      </c>
      <c r="N53" s="96" t="s">
        <v>26</v>
      </c>
      <c r="O53" s="100" t="s">
        <v>5</v>
      </c>
      <c r="P53" s="101"/>
      <c r="Q53" s="102"/>
      <c r="R53" s="94" t="s">
        <v>6</v>
      </c>
    </row>
    <row r="54" spans="2:18">
      <c r="B54" s="99"/>
      <c r="C54" s="95"/>
      <c r="D54" s="95"/>
      <c r="E54" s="97"/>
      <c r="F54" s="88" t="s">
        <v>7</v>
      </c>
      <c r="G54" s="88" t="s">
        <v>8</v>
      </c>
      <c r="H54" s="88" t="s">
        <v>9</v>
      </c>
      <c r="I54" s="95"/>
      <c r="J54" s="7"/>
      <c r="K54" s="99"/>
      <c r="L54" s="95"/>
      <c r="M54" s="95"/>
      <c r="N54" s="97"/>
      <c r="O54" s="88" t="s">
        <v>7</v>
      </c>
      <c r="P54" s="88" t="s">
        <v>8</v>
      </c>
      <c r="Q54" s="88" t="s">
        <v>9</v>
      </c>
      <c r="R54" s="95"/>
    </row>
    <row r="55" spans="2:18">
      <c r="B55" s="36"/>
      <c r="C55" s="5"/>
      <c r="D55" s="88"/>
      <c r="E55" s="18"/>
      <c r="F55" s="88"/>
      <c r="G55" s="88"/>
      <c r="H55" s="88"/>
      <c r="I55" s="88"/>
      <c r="J55" s="8"/>
      <c r="K55" s="88"/>
      <c r="L55" s="5"/>
      <c r="M55" s="88"/>
      <c r="N55" s="18"/>
      <c r="O55" s="88"/>
      <c r="P55" s="88"/>
      <c r="Q55" s="88"/>
      <c r="R55" s="88"/>
    </row>
    <row r="56" spans="2:18" ht="31.5">
      <c r="B56" s="36">
        <v>498</v>
      </c>
      <c r="C56" s="11" t="s">
        <v>99</v>
      </c>
      <c r="D56" s="87">
        <v>80</v>
      </c>
      <c r="E56" s="17">
        <v>22.76</v>
      </c>
      <c r="F56" s="87">
        <v>10.8</v>
      </c>
      <c r="G56" s="87">
        <v>9.0500000000000007</v>
      </c>
      <c r="H56" s="87">
        <v>24.96</v>
      </c>
      <c r="I56" s="87">
        <v>184.6</v>
      </c>
      <c r="J56" s="8"/>
      <c r="K56" s="88">
        <v>374</v>
      </c>
      <c r="L56" s="11" t="s">
        <v>46</v>
      </c>
      <c r="M56" s="88" t="s">
        <v>47</v>
      </c>
      <c r="N56" s="18">
        <v>21.59</v>
      </c>
      <c r="O56" s="88">
        <v>11.93</v>
      </c>
      <c r="P56" s="88">
        <v>2.5499999999999998</v>
      </c>
      <c r="Q56" s="88">
        <v>24.2</v>
      </c>
      <c r="R56" s="88">
        <v>81</v>
      </c>
    </row>
    <row r="57" spans="2:18">
      <c r="B57" s="36">
        <v>520</v>
      </c>
      <c r="C57" s="11" t="s">
        <v>31</v>
      </c>
      <c r="D57" s="91">
        <v>150</v>
      </c>
      <c r="E57" s="17">
        <v>12.42</v>
      </c>
      <c r="F57" s="91">
        <v>3.06</v>
      </c>
      <c r="G57" s="91">
        <v>6.8</v>
      </c>
      <c r="H57" s="91">
        <v>20.440000000000001</v>
      </c>
      <c r="I57" s="91">
        <v>137</v>
      </c>
      <c r="J57" s="8"/>
      <c r="K57" s="36">
        <v>520</v>
      </c>
      <c r="L57" s="11" t="s">
        <v>31</v>
      </c>
      <c r="M57" s="87">
        <v>150</v>
      </c>
      <c r="N57" s="17">
        <v>12.42</v>
      </c>
      <c r="O57" s="87">
        <v>3.06</v>
      </c>
      <c r="P57" s="87">
        <v>6.8</v>
      </c>
      <c r="Q57" s="87">
        <v>20.440000000000001</v>
      </c>
      <c r="R57" s="87">
        <v>137</v>
      </c>
    </row>
    <row r="58" spans="2:18" ht="31.5">
      <c r="B58" s="36">
        <v>601</v>
      </c>
      <c r="C58" s="11" t="s">
        <v>100</v>
      </c>
      <c r="D58" s="91">
        <v>20</v>
      </c>
      <c r="E58" s="17">
        <v>2.11</v>
      </c>
      <c r="F58" s="91">
        <v>0.38</v>
      </c>
      <c r="G58" s="91">
        <v>1.17</v>
      </c>
      <c r="H58" s="91">
        <v>1.6</v>
      </c>
      <c r="I58" s="91">
        <v>12.5</v>
      </c>
      <c r="J58" s="8"/>
      <c r="K58" s="36">
        <v>534</v>
      </c>
      <c r="L58" s="11" t="s">
        <v>101</v>
      </c>
      <c r="M58" s="92">
        <v>50</v>
      </c>
      <c r="N58" s="18">
        <v>4.08</v>
      </c>
      <c r="O58" s="92">
        <v>1.03</v>
      </c>
      <c r="P58" s="92">
        <v>1.6</v>
      </c>
      <c r="Q58" s="92">
        <v>14.7</v>
      </c>
      <c r="R58" s="92">
        <v>37.5</v>
      </c>
    </row>
    <row r="59" spans="2:18">
      <c r="B59" s="36">
        <v>534</v>
      </c>
      <c r="C59" s="11" t="s">
        <v>101</v>
      </c>
      <c r="D59" s="88">
        <v>50</v>
      </c>
      <c r="E59" s="18">
        <v>4.08</v>
      </c>
      <c r="F59" s="88">
        <v>1.03</v>
      </c>
      <c r="G59" s="88">
        <v>1.6</v>
      </c>
      <c r="H59" s="88">
        <v>14.7</v>
      </c>
      <c r="I59" s="88">
        <v>37.5</v>
      </c>
      <c r="J59" s="8"/>
      <c r="K59" s="36">
        <v>685</v>
      </c>
      <c r="L59" s="11" t="s">
        <v>17</v>
      </c>
      <c r="M59" s="23" t="s">
        <v>96</v>
      </c>
      <c r="N59" s="24">
        <v>2.1</v>
      </c>
      <c r="O59" s="23">
        <v>0</v>
      </c>
      <c r="P59" s="23">
        <v>0</v>
      </c>
      <c r="Q59" s="23">
        <v>14</v>
      </c>
      <c r="R59" s="23">
        <v>56</v>
      </c>
    </row>
    <row r="60" spans="2:18">
      <c r="B60" s="36">
        <v>686</v>
      </c>
      <c r="C60" s="11" t="s">
        <v>94</v>
      </c>
      <c r="D60" s="23" t="s">
        <v>95</v>
      </c>
      <c r="E60" s="24">
        <v>3.82</v>
      </c>
      <c r="F60" s="23">
        <v>0.13</v>
      </c>
      <c r="G60" s="23">
        <v>0</v>
      </c>
      <c r="H60" s="23">
        <v>11.3</v>
      </c>
      <c r="I60" s="23">
        <v>46</v>
      </c>
      <c r="J60" s="9"/>
      <c r="K60" s="36"/>
      <c r="L60" s="11" t="s">
        <v>12</v>
      </c>
      <c r="M60" s="91">
        <v>40</v>
      </c>
      <c r="N60" s="24">
        <v>1.8</v>
      </c>
      <c r="O60" s="91">
        <v>4.4800000000000004</v>
      </c>
      <c r="P60" s="91">
        <v>0.64</v>
      </c>
      <c r="Q60" s="91">
        <v>23.2</v>
      </c>
      <c r="R60" s="91">
        <v>113.6</v>
      </c>
    </row>
    <row r="61" spans="2:18">
      <c r="B61" s="36"/>
      <c r="C61" s="11" t="s">
        <v>12</v>
      </c>
      <c r="D61" s="91">
        <v>40</v>
      </c>
      <c r="E61" s="24">
        <v>1.8</v>
      </c>
      <c r="F61" s="91">
        <v>4.4800000000000004</v>
      </c>
      <c r="G61" s="91">
        <v>0.64</v>
      </c>
      <c r="H61" s="91">
        <v>23.2</v>
      </c>
      <c r="I61" s="91">
        <v>113.6</v>
      </c>
      <c r="J61" s="8"/>
      <c r="K61" s="36">
        <v>96</v>
      </c>
      <c r="L61" s="22" t="s">
        <v>35</v>
      </c>
      <c r="M61" s="25">
        <v>10</v>
      </c>
      <c r="N61" s="26">
        <v>5</v>
      </c>
      <c r="O61" s="25">
        <v>0.08</v>
      </c>
      <c r="P61" s="25">
        <v>7.82</v>
      </c>
      <c r="Q61" s="25">
        <v>0.06</v>
      </c>
      <c r="R61" s="25">
        <v>73.3</v>
      </c>
    </row>
    <row r="62" spans="2:18" ht="31.5">
      <c r="B62" s="36">
        <v>97</v>
      </c>
      <c r="C62" s="11" t="s">
        <v>34</v>
      </c>
      <c r="D62" s="91">
        <v>15</v>
      </c>
      <c r="E62" s="17">
        <v>8</v>
      </c>
      <c r="F62" s="91">
        <v>3.8</v>
      </c>
      <c r="G62" s="91">
        <v>4.8</v>
      </c>
      <c r="H62" s="91">
        <v>0</v>
      </c>
      <c r="I62" s="92">
        <v>60</v>
      </c>
      <c r="J62" s="8"/>
      <c r="K62" s="36">
        <v>97</v>
      </c>
      <c r="L62" s="11" t="s">
        <v>34</v>
      </c>
      <c r="M62" s="91">
        <v>15</v>
      </c>
      <c r="N62" s="17">
        <v>8</v>
      </c>
      <c r="O62" s="91">
        <v>3.8</v>
      </c>
      <c r="P62" s="91">
        <v>4.8</v>
      </c>
      <c r="Q62" s="91">
        <v>0</v>
      </c>
      <c r="R62" s="92">
        <v>60</v>
      </c>
    </row>
    <row r="63" spans="2:18" s="32" customFormat="1">
      <c r="B63" s="36"/>
      <c r="C63" s="38" t="s">
        <v>13</v>
      </c>
      <c r="D63" s="41">
        <v>577</v>
      </c>
      <c r="E63" s="93">
        <v>54.99</v>
      </c>
      <c r="F63" s="41">
        <f>SUM(F56:F62)</f>
        <v>23.680000000000003</v>
      </c>
      <c r="G63" s="41">
        <f t="shared" ref="G63:I63" si="6">SUM(G56:G62)</f>
        <v>24.060000000000006</v>
      </c>
      <c r="H63" s="41">
        <f t="shared" si="6"/>
        <v>96.2</v>
      </c>
      <c r="I63" s="41">
        <f t="shared" si="6"/>
        <v>591.20000000000005</v>
      </c>
      <c r="J63" s="39"/>
      <c r="K63" s="33"/>
      <c r="L63" s="38" t="s">
        <v>13</v>
      </c>
      <c r="M63" s="44">
        <v>615</v>
      </c>
      <c r="N63" s="45">
        <f>SUM(N56:N62)</f>
        <v>54.989999999999995</v>
      </c>
      <c r="O63" s="44">
        <f>SUM(O56:O62)</f>
        <v>24.38</v>
      </c>
      <c r="P63" s="44">
        <f>SUM(P56:P62)</f>
        <v>24.21</v>
      </c>
      <c r="Q63" s="44">
        <f>SUM(Q56:Q62)</f>
        <v>96.600000000000009</v>
      </c>
      <c r="R63" s="44">
        <f>SUM(R56:R62)</f>
        <v>558.40000000000009</v>
      </c>
    </row>
    <row r="64" spans="2:18">
      <c r="C64" s="2"/>
      <c r="D64" s="13"/>
      <c r="E64" s="19"/>
      <c r="F64" s="13"/>
      <c r="G64" s="13"/>
      <c r="H64" s="13"/>
      <c r="I64" s="13"/>
      <c r="J64" s="14"/>
      <c r="K64" s="42"/>
      <c r="L64" s="12"/>
      <c r="M64" s="15"/>
      <c r="N64" s="43"/>
      <c r="O64" s="13"/>
      <c r="P64" s="13"/>
      <c r="Q64" s="13"/>
      <c r="R64" s="13"/>
    </row>
    <row r="65" spans="3:18">
      <c r="D65" s="16"/>
      <c r="E65" s="20"/>
      <c r="F65" s="20">
        <f>F63+F50+F37+F26+F13</f>
        <v>111.9</v>
      </c>
      <c r="G65" s="20">
        <f t="shared" ref="G65:I65" si="7">G63+G50+G37+G26+G13</f>
        <v>111.58000000000001</v>
      </c>
      <c r="H65" s="20">
        <f t="shared" si="7"/>
        <v>446.13</v>
      </c>
      <c r="I65" s="20">
        <f t="shared" si="7"/>
        <v>2970.3399999999997</v>
      </c>
      <c r="J65" s="14"/>
      <c r="K65" s="42"/>
      <c r="L65" s="2"/>
      <c r="M65" s="13"/>
      <c r="N65" s="19"/>
      <c r="O65" s="13">
        <f>O63+O51+O37+O25+O13</f>
        <v>123.38999999999999</v>
      </c>
      <c r="P65" s="13">
        <f t="shared" ref="P65:R65" si="8">P63+P51+P37+P25+P13</f>
        <v>121.15</v>
      </c>
      <c r="Q65" s="13">
        <f t="shared" si="8"/>
        <v>471.66</v>
      </c>
      <c r="R65" s="13">
        <f t="shared" si="8"/>
        <v>3014.67</v>
      </c>
    </row>
    <row r="66" spans="3:18">
      <c r="D66" s="16"/>
      <c r="E66" s="20"/>
      <c r="F66" s="16">
        <f>F65/5</f>
        <v>22.380000000000003</v>
      </c>
      <c r="G66" s="16">
        <f t="shared" ref="G66:I66" si="9">G65/5</f>
        <v>22.316000000000003</v>
      </c>
      <c r="H66" s="16">
        <f t="shared" si="9"/>
        <v>89.225999999999999</v>
      </c>
      <c r="I66" s="16">
        <f t="shared" si="9"/>
        <v>594.06799999999998</v>
      </c>
      <c r="J66" s="14"/>
      <c r="K66" s="42"/>
      <c r="L66" s="2"/>
      <c r="M66" s="13"/>
      <c r="N66" s="19"/>
      <c r="O66" s="13">
        <f>O65/5</f>
        <v>24.677999999999997</v>
      </c>
      <c r="P66" s="13">
        <f t="shared" ref="P66:R66" si="10">P65/5</f>
        <v>24.23</v>
      </c>
      <c r="Q66" s="13">
        <f t="shared" si="10"/>
        <v>94.332000000000008</v>
      </c>
      <c r="R66" s="13">
        <f t="shared" si="10"/>
        <v>602.93399999999997</v>
      </c>
    </row>
    <row r="67" spans="3:18">
      <c r="C67" t="s">
        <v>40</v>
      </c>
      <c r="F67">
        <v>1</v>
      </c>
      <c r="G67">
        <v>1</v>
      </c>
      <c r="H67">
        <v>4</v>
      </c>
      <c r="L67" t="s">
        <v>40</v>
      </c>
      <c r="O67">
        <v>1</v>
      </c>
      <c r="P67">
        <v>1</v>
      </c>
      <c r="Q67">
        <v>4</v>
      </c>
    </row>
  </sheetData>
  <mergeCells count="72">
    <mergeCell ref="B4:B5"/>
    <mergeCell ref="C4:C5"/>
    <mergeCell ref="D4:D5"/>
    <mergeCell ref="E4:E5"/>
    <mergeCell ref="F4:H4"/>
    <mergeCell ref="R4:R5"/>
    <mergeCell ref="C1:S1"/>
    <mergeCell ref="C2:R2"/>
    <mergeCell ref="C3:I3"/>
    <mergeCell ref="L3:R3"/>
    <mergeCell ref="I4:I5"/>
    <mergeCell ref="K4:K5"/>
    <mergeCell ref="L4:L5"/>
    <mergeCell ref="M4:M5"/>
    <mergeCell ref="N4:N5"/>
    <mergeCell ref="O4:Q4"/>
    <mergeCell ref="C15:I15"/>
    <mergeCell ref="L15:R15"/>
    <mergeCell ref="B16:B17"/>
    <mergeCell ref="C16:C17"/>
    <mergeCell ref="D16:D17"/>
    <mergeCell ref="E16:E17"/>
    <mergeCell ref="F16:H16"/>
    <mergeCell ref="I16:I17"/>
    <mergeCell ref="K16:K17"/>
    <mergeCell ref="L16:L17"/>
    <mergeCell ref="M16:M17"/>
    <mergeCell ref="N16:N17"/>
    <mergeCell ref="O16:Q16"/>
    <mergeCell ref="R16:R17"/>
    <mergeCell ref="C28:I28"/>
    <mergeCell ref="L28:R28"/>
    <mergeCell ref="R29:R30"/>
    <mergeCell ref="B29:B30"/>
    <mergeCell ref="C29:C30"/>
    <mergeCell ref="D29:D30"/>
    <mergeCell ref="E29:E30"/>
    <mergeCell ref="F29:H29"/>
    <mergeCell ref="I29:I30"/>
    <mergeCell ref="K29:K30"/>
    <mergeCell ref="L29:L30"/>
    <mergeCell ref="M29:M30"/>
    <mergeCell ref="N29:N30"/>
    <mergeCell ref="O29:Q29"/>
    <mergeCell ref="C39:I39"/>
    <mergeCell ref="L39:R39"/>
    <mergeCell ref="B40:B41"/>
    <mergeCell ref="C40:C41"/>
    <mergeCell ref="D40:D41"/>
    <mergeCell ref="E40:E41"/>
    <mergeCell ref="F40:H40"/>
    <mergeCell ref="I40:I41"/>
    <mergeCell ref="K40:K41"/>
    <mergeCell ref="L40:L41"/>
    <mergeCell ref="M40:M41"/>
    <mergeCell ref="N40:N41"/>
    <mergeCell ref="O40:Q40"/>
    <mergeCell ref="R40:R41"/>
    <mergeCell ref="C52:I52"/>
    <mergeCell ref="L52:R52"/>
    <mergeCell ref="R53:R54"/>
    <mergeCell ref="B53:B54"/>
    <mergeCell ref="C53:C54"/>
    <mergeCell ref="D53:D54"/>
    <mergeCell ref="E53:E54"/>
    <mergeCell ref="F53:H53"/>
    <mergeCell ref="I53:I54"/>
    <mergeCell ref="K53:K54"/>
    <mergeCell ref="L53:L54"/>
    <mergeCell ref="M53:M54"/>
    <mergeCell ref="N53:N54"/>
    <mergeCell ref="O53:Q53"/>
  </mergeCells>
  <pageMargins left="0.7" right="0.7" top="0.75" bottom="0.75" header="0.3" footer="0.3"/>
  <pageSetup paperSize="9" scale="65" orientation="portrait" r:id="rId1"/>
  <colBreaks count="2" manualBreakCount="2">
    <brk id="9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завтраки 1-4</vt:lpstr>
      <vt:lpstr>обед</vt:lpstr>
      <vt:lpstr>льготн</vt:lpstr>
      <vt:lpstr>ОВЗ</vt:lpstr>
      <vt:lpstr>завт 1-+4 нояб</vt:lpstr>
      <vt:lpstr>'завт 1-+4 нояб'!Область_печати</vt:lpstr>
      <vt:lpstr>'завтраки 1-4'!Область_печати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2020-11-12T05:23:22Z</dcterms:modified>
</cp:coreProperties>
</file>